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1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Jan2020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D600" i="12"/>
  <c r="N600" i="12" s="1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D592" i="12"/>
  <c r="N592" i="12" s="1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D590" i="6"/>
  <c r="N590" i="6" s="1"/>
  <c r="D591" i="6"/>
  <c r="N591" i="6" s="1"/>
  <c r="D592" i="6"/>
  <c r="N592" i="6" s="1"/>
  <c r="D593" i="6"/>
  <c r="N593" i="6" s="1"/>
  <c r="D594" i="6"/>
  <c r="N594" i="6" s="1"/>
  <c r="D595" i="6"/>
  <c r="N595" i="6" s="1"/>
  <c r="D596" i="6"/>
  <c r="N596" i="6" s="1"/>
  <c r="D597" i="6"/>
  <c r="D598" i="6"/>
  <c r="N598" i="6" s="1"/>
  <c r="D599" i="6"/>
  <c r="N599" i="6" s="1"/>
  <c r="D600" i="6"/>
  <c r="N600" i="6" s="1"/>
  <c r="D602" i="6"/>
  <c r="N602" i="6" s="1"/>
  <c r="N581" i="6"/>
  <c r="N583" i="6"/>
  <c r="N584" i="6"/>
  <c r="N585" i="6"/>
  <c r="N587" i="6"/>
  <c r="N588" i="6"/>
  <c r="N589" i="6"/>
  <c r="N597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<sst xmlns="http://schemas.openxmlformats.org/spreadsheetml/2006/main" count="259" uniqueCount="79">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</sst>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9" workbookViewId="0">
      <selection activeCell="H612" sqref="H612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101" t="s">
        <v>25</v>
      </c>
      <c r="C603" s="102"/>
      <c r="D603" s="102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3" t="s">
        <v>26</v>
      </c>
      <c r="C604" s="104"/>
      <c r="D604" s="104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0" workbookViewId="0">
      <selection activeCell="A595" sqref="A595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101" t="s">
        <v>25</v>
      </c>
      <c r="C603" s="102"/>
      <c r="D603" s="102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3" t="s">
        <v>26</v>
      </c>
      <c r="C604" s="104"/>
      <c r="D604" s="104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D614" sqref="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101" t="s">
        <v>25</v>
      </c>
      <c r="C603" s="102"/>
      <c r="D603" s="102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3" t="s">
        <v>26</v>
      </c>
      <c r="C604" s="104"/>
      <c r="D604" s="104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6" workbookViewId="0">
      <selection activeCell="C612" sqref="C61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101" t="s">
        <v>25</v>
      </c>
      <c r="C603" s="102"/>
      <c r="D603" s="102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3" t="s">
        <v>26</v>
      </c>
      <c r="C604" s="104"/>
      <c r="D604" s="104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G612" sqref="G61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101" t="s">
        <v>25</v>
      </c>
      <c r="C603" s="102"/>
      <c r="D603" s="102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3" t="s">
        <v>26</v>
      </c>
      <c r="C604" s="104"/>
      <c r="D604" s="104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595" sqref="A595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101" t="s">
        <v>25</v>
      </c>
      <c r="C603" s="102"/>
      <c r="D603" s="102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3" t="s">
        <v>26</v>
      </c>
      <c r="C604" s="104"/>
      <c r="D604" s="104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D617" sqref="D617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101" t="s">
        <v>25</v>
      </c>
      <c r="C603" s="102"/>
      <c r="D603" s="102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3" t="s">
        <v>26</v>
      </c>
      <c r="C604" s="104"/>
      <c r="D604" s="104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F619" sqref="F61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t="15.75" thickBot="1" x14ac:dyDescent="0.3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101" t="s">
        <v>25</v>
      </c>
      <c r="C603" s="102"/>
      <c r="D603" s="102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3" t="s">
        <v>26</v>
      </c>
      <c r="C604" s="104"/>
      <c r="D604" s="104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29" sqref="L29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1</v>
      </c>
    </row>
    <row r="3" spans="1:10" ht="17.25" hidden="1" customHeight="1" x14ac:dyDescent="0.25">
      <c r="A3" s="30" t="s">
        <v>0</v>
      </c>
      <c r="B3" s="31">
        <f>DATE(B1,B2,1)</f>
        <v>43831</v>
      </c>
    </row>
    <row r="4" spans="1:10" ht="18.75" customHeight="1" x14ac:dyDescent="0.25">
      <c r="B4" s="31"/>
    </row>
    <row r="5" spans="1:10" ht="17.25" customHeight="1" x14ac:dyDescent="0.25">
      <c r="A5" s="32"/>
      <c r="B5" s="114" t="s">
        <v>24</v>
      </c>
      <c r="C5" s="115"/>
      <c r="D5" s="115"/>
      <c r="E5" s="115"/>
      <c r="F5" s="115"/>
      <c r="G5" s="115"/>
      <c r="H5" s="115"/>
      <c r="I5" s="115"/>
      <c r="J5" s="116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1.22</v>
      </c>
      <c r="C7" s="41">
        <f>VLOOKUP(B3,AREA1!$D$3:$M$1090,3,FALSE)</f>
        <v>1.55</v>
      </c>
      <c r="D7" s="41">
        <f>VLOOKUP(B3,AREA1!$D$3:$M$1090,4,FALSE)</f>
        <v>1.63</v>
      </c>
      <c r="E7" s="41">
        <f>VLOOKUP(B3,AREA1!$D$3:$M$1090,5,FALSE)</f>
        <v>1.6</v>
      </c>
      <c r="F7" s="41">
        <f>VLOOKUP(B3,AREA1!$D$3:$M$1090,6,FALSE)</f>
        <v>1.78</v>
      </c>
      <c r="G7" s="41">
        <f>VLOOKUP(B3,AREA1!$D$3:$M$1090,7,FALSE)</f>
        <v>2.41</v>
      </c>
      <c r="H7" s="41">
        <f>VLOOKUP(B3,AREA1!$D$3:$M$1090,8,FALSE)</f>
        <v>1.96</v>
      </c>
      <c r="I7" s="41">
        <f>VLOOKUP(B3,AREA1!$D$3:$M$1090,9,FALSE)</f>
        <v>1.67</v>
      </c>
      <c r="J7" s="41">
        <f>VLOOKUP(B3,AREA1!$D$3:$M$1090,10,FALSE)</f>
        <v>1.19</v>
      </c>
    </row>
    <row r="8" spans="1:10" ht="17.25" customHeight="1" x14ac:dyDescent="0.25">
      <c r="A8" s="33" t="s">
        <v>13</v>
      </c>
      <c r="B8" s="42">
        <f>VLOOKUP(B3,AREA2!$D$3:$M$1090,2,FALSE)</f>
        <v>1.01</v>
      </c>
      <c r="C8" s="42">
        <f>VLOOKUP(B3,AREA2!$D$3:$M$1090,3,FALSE)</f>
        <v>1.41</v>
      </c>
      <c r="D8" s="42">
        <f>VLOOKUP(B3,AREA2!$D$3:$M$1090,4,FALSE)</f>
        <v>1.51</v>
      </c>
      <c r="E8" s="42">
        <f>VLOOKUP(B3,AREA2!$D$3:$M$1090,5,FALSE)</f>
        <v>1.43</v>
      </c>
      <c r="F8" s="42">
        <f>VLOOKUP(B3,AREA2!$D$3:$M$1090,6,FALSE)</f>
        <v>1.53</v>
      </c>
      <c r="G8" s="42">
        <f>VLOOKUP(B3,AREA2!$D$3:$M$1090,7,FALSE)</f>
        <v>1.92</v>
      </c>
      <c r="H8" s="42">
        <f>VLOOKUP(B3,AREA2!$D$3:$M$1090,8,FALSE)</f>
        <v>1.44</v>
      </c>
      <c r="I8" s="42">
        <f>VLOOKUP(B3,AREA2!$D$3:$M$1090,9,FALSE)</f>
        <v>1.33</v>
      </c>
      <c r="J8" s="42">
        <f>VLOOKUP(B3,AREA2!$D$3:$M$1090,10,FALSE)</f>
        <v>1.07</v>
      </c>
    </row>
    <row r="9" spans="1:10" ht="17.25" customHeight="1" x14ac:dyDescent="0.25">
      <c r="A9" s="33" t="s">
        <v>14</v>
      </c>
      <c r="B9" s="42">
        <f>VLOOKUP(B3,AREA3!$D$3:$M$1090,2,FALSE)</f>
        <v>1.33</v>
      </c>
      <c r="C9" s="42">
        <f>VLOOKUP(B3,AREA3!$D$3:$M$1090,3,FALSE)</f>
        <v>1.25</v>
      </c>
      <c r="D9" s="42">
        <f>VLOOKUP(B3,AREA3!$D$3:$M$1090,4,FALSE)</f>
        <v>1.64</v>
      </c>
      <c r="E9" s="42">
        <f>VLOOKUP(B3,AREA3!$D$3:$M$1090,5,FALSE)</f>
        <v>1.49</v>
      </c>
      <c r="F9" s="42">
        <f>VLOOKUP(B3,AREA3!$D$3:$M$1090,6,FALSE)</f>
        <v>1.83</v>
      </c>
      <c r="G9" s="42">
        <f>VLOOKUP(B3,AREA3!$D$3:$M$1090,7,FALSE)</f>
        <v>2.68</v>
      </c>
      <c r="H9" s="42">
        <f>VLOOKUP(B3,AREA3!$D$3:$M$1090,8,FALSE)</f>
        <v>1.96</v>
      </c>
      <c r="I9" s="42">
        <f>VLOOKUP(B3,AREA3!$D$3:$M$1090,9,FALSE)</f>
        <v>1.62</v>
      </c>
      <c r="J9" s="42">
        <f>VLOOKUP(B3,AREA3!$D$3:$M$1090,10,FALSE)</f>
        <v>1.35</v>
      </c>
    </row>
    <row r="10" spans="1:10" ht="17.25" customHeight="1" x14ac:dyDescent="0.25">
      <c r="A10" s="33" t="s">
        <v>15</v>
      </c>
      <c r="B10" s="42">
        <f>VLOOKUP(B3,AREA6!$D$3:$M$1090,2,FALSE)</f>
        <v>1.22</v>
      </c>
      <c r="C10" s="42">
        <f>VLOOKUP(B3,AREA6!$D$3:$M$1090,3,FALSE)</f>
        <v>0.92</v>
      </c>
      <c r="D10" s="42">
        <f>VLOOKUP(B3,AREA6!$D$3:$M$1090,4,FALSE)</f>
        <v>1.27</v>
      </c>
      <c r="E10" s="42">
        <f>VLOOKUP(B3,AREA6!$D$3:$M$1090,5,FALSE)</f>
        <v>1.1100000000000001</v>
      </c>
      <c r="F10" s="42">
        <f>VLOOKUP(B3,AREA6!$D$3:$M$1090,6,FALSE)</f>
        <v>1.87</v>
      </c>
      <c r="G10" s="42">
        <f>VLOOKUP(B3,AREA6!$D$3:$M$1090,7,FALSE)</f>
        <v>2.15</v>
      </c>
      <c r="H10" s="42">
        <f>VLOOKUP(B3,AREA6!$D$3:$M$1090,8,FALSE)</f>
        <v>1.5</v>
      </c>
      <c r="I10" s="42">
        <f>VLOOKUP(B3,AREA6!$D$3:$M$1090,9,FALSE)</f>
        <v>1.08</v>
      </c>
      <c r="J10" s="42">
        <f>VLOOKUP(B3,AREA6!$D$3:$M$1090,10,FALSE)</f>
        <v>0.72</v>
      </c>
    </row>
    <row r="11" spans="1:10" ht="17.25" customHeight="1" x14ac:dyDescent="0.25">
      <c r="A11" s="33" t="s">
        <v>16</v>
      </c>
      <c r="B11" s="42">
        <f>VLOOKUP(B3,AREA7!$D$3:$M$1090,2,FALSE)</f>
        <v>0.81</v>
      </c>
      <c r="C11" s="42">
        <f>VLOOKUP(B3,AREA7!$D$3:$M$1090,3,FALSE)</f>
        <v>1.07</v>
      </c>
      <c r="D11" s="42">
        <f>VLOOKUP(B3,AREA7!$D$3:$M$1090,4,FALSE)</f>
        <v>1.34</v>
      </c>
      <c r="E11" s="42">
        <f>VLOOKUP(B3,AREA7!$D$3:$M$1090,5,FALSE)</f>
        <v>1.38</v>
      </c>
      <c r="F11" s="42">
        <f>VLOOKUP(B3,AREA7!$D$3:$M$1090,6,FALSE)</f>
        <v>2.0299999999999998</v>
      </c>
      <c r="G11" s="42">
        <f>VLOOKUP(B3,AREA7!$D$3:$M$1090,7,FALSE)</f>
        <v>1.56</v>
      </c>
      <c r="H11" s="42">
        <f>VLOOKUP(B3,AREA7!$D$3:$M$1090,8,FALSE)</f>
        <v>1.03</v>
      </c>
      <c r="I11" s="42">
        <f>VLOOKUP(B3,AREA7!$D$3:$M$1090,9,FALSE)</f>
        <v>0.46</v>
      </c>
      <c r="J11" s="42">
        <f>VLOOKUP(B3,AREA7!$D$3:$M$1090,10,FALSE)</f>
        <v>-0.18</v>
      </c>
    </row>
    <row r="12" spans="1:10" ht="17.25" customHeight="1" x14ac:dyDescent="0.25">
      <c r="A12" s="33" t="s">
        <v>17</v>
      </c>
      <c r="B12" s="42">
        <f>VLOOKUP(B3,AREA8!$D$3:$M$1090,2,FALSE)</f>
        <v>1.01</v>
      </c>
      <c r="C12" s="42">
        <f>VLOOKUP(B3,AREA8!$D$3:$M$1090,3,FALSE)</f>
        <v>1.1000000000000001</v>
      </c>
      <c r="D12" s="42">
        <f>VLOOKUP(B3,AREA8!$D$3:$M$1090,4,FALSE)</f>
        <v>1.55</v>
      </c>
      <c r="E12" s="42">
        <f>VLOOKUP(B3,AREA8!$D$3:$M$1090,5,FALSE)</f>
        <v>1.45</v>
      </c>
      <c r="F12" s="42">
        <f>VLOOKUP(B3,AREA8!$D$3:$M$1090,6,FALSE)</f>
        <v>2.21</v>
      </c>
      <c r="G12" s="42">
        <f>VLOOKUP(B3,AREA8!$D$3:$M$1090,7,FALSE)</f>
        <v>2.1800000000000002</v>
      </c>
      <c r="H12" s="42">
        <f>VLOOKUP(B3,AREA8!$D$3:$M$1090,8,FALSE)</f>
        <v>1.72</v>
      </c>
      <c r="I12" s="42">
        <f>VLOOKUP(B3,AREA8!$D$3:$M$1090,9,FALSE)</f>
        <v>1.18</v>
      </c>
      <c r="J12" s="42">
        <f>VLOOKUP(B3,AREA8!$D$3:$M$1090,10,FALSE)</f>
        <v>0.92</v>
      </c>
    </row>
    <row r="13" spans="1:10" ht="17.25" customHeight="1" x14ac:dyDescent="0.25">
      <c r="A13" s="33" t="s">
        <v>18</v>
      </c>
      <c r="B13" s="42">
        <f>VLOOKUP(B3,AREA9!$D$3:$M$1090,2,FALSE)</f>
        <v>1.29</v>
      </c>
      <c r="C13" s="42">
        <f>VLOOKUP(B3,AREA9!$D$3:$M$1090,3,FALSE)</f>
        <v>1.39</v>
      </c>
      <c r="D13" s="42">
        <f>VLOOKUP(B3,AREA9!$D$3:$M$1090,4,FALSE)</f>
        <v>1.85</v>
      </c>
      <c r="E13" s="42">
        <f>VLOOKUP(B3,AREA9!$D$3:$M$1090,5,FALSE)</f>
        <v>1.83</v>
      </c>
      <c r="F13" s="42">
        <f>VLOOKUP(B3,AREA9!$D$3:$M$1090,6,FALSE)</f>
        <v>2.16</v>
      </c>
      <c r="G13" s="42">
        <f>VLOOKUP(B3,AREA9!$D$3:$M$1090,7,FALSE)</f>
        <v>2.71</v>
      </c>
      <c r="H13" s="42">
        <f>VLOOKUP(B3,AREA9!$D$3:$M$1090,8,FALSE)</f>
        <v>2.37</v>
      </c>
      <c r="I13" s="42">
        <f>VLOOKUP(B3,AREA9!$D$3:$M$1090,9,FALSE)</f>
        <v>2.27</v>
      </c>
      <c r="J13" s="42">
        <f>VLOOKUP(B3,AREA9!$D$3:$M$1090,10,FALSE)</f>
        <v>1.75</v>
      </c>
    </row>
    <row r="14" spans="1:10" ht="17.25" customHeight="1" x14ac:dyDescent="0.25">
      <c r="A14" s="33" t="s">
        <v>11</v>
      </c>
      <c r="B14" s="42">
        <f>VLOOKUP(B3,CYPRUS!$D$3:$M$1090,2,FALSE)</f>
        <v>1.21</v>
      </c>
      <c r="C14" s="42">
        <f>VLOOKUP(B3,CYPRUS!$D$3:$M$1090,3,FALSE)</f>
        <v>1.36</v>
      </c>
      <c r="D14" s="42">
        <f>VLOOKUP(B3,CYPRUS!$D$3:$M$1090,4,FALSE)</f>
        <v>1.68</v>
      </c>
      <c r="E14" s="42">
        <f>VLOOKUP(B3,CYPRUS!$D$3:$M$1090,5,FALSE)</f>
        <v>1.62</v>
      </c>
      <c r="F14" s="42">
        <f>VLOOKUP(B3,CYPRUS!$D$3:$M$1090,6,FALSE)</f>
        <v>2.0499999999999998</v>
      </c>
      <c r="G14" s="42">
        <f>VLOOKUP(B3,CYPRUS!$D$3:$M$1090,7,FALSE)</f>
        <v>2.4700000000000002</v>
      </c>
      <c r="H14" s="42">
        <f>VLOOKUP(B3,CYPRUS!$D$3:$M$1090,8,FALSE)</f>
        <v>1.97</v>
      </c>
      <c r="I14" s="42">
        <f>VLOOKUP(B3,CYPRUS!$D$3:$M$1090,9,FALSE)</f>
        <v>1.68</v>
      </c>
      <c r="J14" s="42">
        <f>VLOOKUP(B3,CYPRUS!$D$3:$M$1090,10,FALSE)</f>
        <v>1.26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9" t="s">
        <v>66</v>
      </c>
      <c r="C22" s="109"/>
      <c r="D22" s="45"/>
      <c r="E22" s="51"/>
    </row>
    <row r="23" spans="1:5" x14ac:dyDescent="0.25">
      <c r="A23" s="55" t="s">
        <v>51</v>
      </c>
      <c r="B23" s="110" t="s">
        <v>47</v>
      </c>
      <c r="C23" s="108"/>
      <c r="D23" s="40"/>
      <c r="E23" s="51"/>
    </row>
    <row r="24" spans="1:5" x14ac:dyDescent="0.25">
      <c r="A24" s="55" t="s">
        <v>50</v>
      </c>
      <c r="B24" s="108" t="s">
        <v>45</v>
      </c>
      <c r="C24" s="108"/>
      <c r="D24" s="29"/>
      <c r="E24" s="51"/>
    </row>
    <row r="25" spans="1:5" x14ac:dyDescent="0.25">
      <c r="A25" s="55" t="s">
        <v>49</v>
      </c>
      <c r="B25" s="108" t="s">
        <v>44</v>
      </c>
      <c r="C25" s="108"/>
      <c r="D25" s="39"/>
      <c r="E25" s="51"/>
    </row>
    <row r="26" spans="1:5" x14ac:dyDescent="0.25">
      <c r="A26" s="56" t="s">
        <v>48</v>
      </c>
      <c r="B26" s="108" t="s">
        <v>43</v>
      </c>
      <c r="C26" s="108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2" t="s">
        <v>67</v>
      </c>
      <c r="B30" s="113"/>
      <c r="C30" s="113"/>
      <c r="D30" s="50"/>
      <c r="E30" s="51"/>
    </row>
    <row r="31" spans="1:5" x14ac:dyDescent="0.25">
      <c r="A31" s="54" t="s">
        <v>65</v>
      </c>
      <c r="B31" s="109" t="s">
        <v>66</v>
      </c>
      <c r="C31" s="109"/>
      <c r="D31" s="46"/>
      <c r="E31" s="51"/>
    </row>
    <row r="32" spans="1:5" x14ac:dyDescent="0.25">
      <c r="A32" s="55" t="s">
        <v>52</v>
      </c>
      <c r="B32" s="110" t="s">
        <v>68</v>
      </c>
      <c r="C32" s="111"/>
      <c r="D32" s="43"/>
      <c r="E32" s="51"/>
    </row>
    <row r="33" spans="1:5" x14ac:dyDescent="0.25">
      <c r="A33" s="55" t="s">
        <v>53</v>
      </c>
      <c r="B33" s="108" t="s">
        <v>61</v>
      </c>
      <c r="C33" s="111"/>
      <c r="D33" s="43"/>
      <c r="E33" s="51"/>
    </row>
    <row r="34" spans="1:5" x14ac:dyDescent="0.25">
      <c r="A34" s="55" t="s">
        <v>54</v>
      </c>
      <c r="B34" s="110" t="s">
        <v>59</v>
      </c>
      <c r="C34" s="111"/>
      <c r="D34" s="43"/>
      <c r="E34" s="51"/>
    </row>
    <row r="35" spans="1:5" x14ac:dyDescent="0.25">
      <c r="A35" s="56" t="s">
        <v>55</v>
      </c>
      <c r="B35" s="108" t="s">
        <v>60</v>
      </c>
      <c r="C35" s="111"/>
      <c r="D35" s="44"/>
      <c r="E35" s="51"/>
    </row>
    <row r="36" spans="1:5" x14ac:dyDescent="0.25">
      <c r="A36" s="55" t="s">
        <v>58</v>
      </c>
      <c r="B36" s="108" t="s">
        <v>45</v>
      </c>
      <c r="C36" s="108"/>
      <c r="D36" s="50"/>
      <c r="E36" s="51"/>
    </row>
    <row r="37" spans="1:5" x14ac:dyDescent="0.25">
      <c r="A37" s="55" t="s">
        <v>57</v>
      </c>
      <c r="B37" s="108" t="s">
        <v>44</v>
      </c>
      <c r="C37" s="108"/>
      <c r="D37" s="50"/>
      <c r="E37" s="51"/>
    </row>
    <row r="38" spans="1:5" x14ac:dyDescent="0.25">
      <c r="A38" s="56" t="s">
        <v>56</v>
      </c>
      <c r="B38" s="108" t="s">
        <v>62</v>
      </c>
      <c r="C38" s="108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15" sqref="O15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4"/>
      <c r="B3" s="74"/>
      <c r="C3" s="127" t="s">
        <v>76</v>
      </c>
      <c r="D3" s="127"/>
      <c r="E3" s="128" t="s">
        <v>78</v>
      </c>
      <c r="F3" s="128"/>
      <c r="G3" s="74"/>
      <c r="H3" s="74"/>
      <c r="I3" s="74"/>
      <c r="J3" s="74"/>
      <c r="L3" s="75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6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5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6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5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6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5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6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5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6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5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6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5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6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Summary_Oct1970-Jan2020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2020-09-14T11:55:11Z</cp:lastPrinted>
  <dcterms:created xsi:type="dcterms:W3CDTF">2013-04-17T08:47:10Z</dcterms:created>
  <dcterms:modified xsi:type="dcterms:W3CDTF">2020-09-15T09:52:11Z</dcterms:modified>
</cp:coreProperties>
</file>