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TEMP\PANAYIOTIS\SPI\2020_04\"/>
    </mc:Choice>
  </mc:AlternateContent>
  <bookViews>
    <workbookView xWindow="600" yWindow="270" windowWidth="20700" windowHeight="9660" tabRatio="852" activeTab="8"/>
  </bookViews>
  <sheets>
    <sheet name="AREA1" sheetId="6" r:id="rId1"/>
    <sheet name="AREA2" sheetId="8" r:id="rId2"/>
    <sheet name="AREA3" sheetId="10" r:id="rId3"/>
    <sheet name="AREA6" sheetId="12" r:id="rId4"/>
    <sheet name="AREA7" sheetId="14" r:id="rId5"/>
    <sheet name="AREA8" sheetId="16" r:id="rId6"/>
    <sheet name="AREA9" sheetId="18" r:id="rId7"/>
    <sheet name="CYPRUS" sheetId="20" r:id="rId8"/>
    <sheet name="Summary_Oct1970-Apr2020" sheetId="21" r:id="rId9"/>
    <sheet name="Lowest_and_Highest_SPI-Values" sheetId="22" r:id="rId10"/>
  </sheets>
  <definedNames>
    <definedName name="_xlnm._FilterDatabase" localSheetId="0" hidden="1">AREA1!$B$2:$M$605</definedName>
    <definedName name="_xlnm._FilterDatabase" localSheetId="1" hidden="1">AREA2!$A$2:$M$604</definedName>
    <definedName name="_xlnm._FilterDatabase" localSheetId="3" hidden="1">AREA6!$A$2:$M$604</definedName>
    <definedName name="_xlnm._FilterDatabase" localSheetId="4" hidden="1">AREA7!$A$2:$M$604</definedName>
    <definedName name="_xlnm._FilterDatabase" localSheetId="5" hidden="1">AREA8!$A$2:$M$604</definedName>
    <definedName name="_xlnm._FilterDatabase" localSheetId="6" hidden="1">AREA9!$A$2:$M$604</definedName>
    <definedName name="_xlnm._FilterDatabase" localSheetId="7" hidden="1">CYPRUS!$A$2:$M$604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F603" i="20" l="1"/>
  <c r="G603" i="20"/>
  <c r="H603" i="20"/>
  <c r="I603" i="20"/>
  <c r="J603" i="20"/>
  <c r="K603" i="20"/>
  <c r="L603" i="20"/>
  <c r="M603" i="20"/>
  <c r="F604" i="20"/>
  <c r="G604" i="20"/>
  <c r="H604" i="20"/>
  <c r="I604" i="20"/>
  <c r="J604" i="20"/>
  <c r="K604" i="20"/>
  <c r="L604" i="20"/>
  <c r="M604" i="20"/>
  <c r="E604" i="20"/>
  <c r="E603" i="20"/>
  <c r="F603" i="18"/>
  <c r="G603" i="18"/>
  <c r="H603" i="18"/>
  <c r="I603" i="18"/>
  <c r="J603" i="18"/>
  <c r="K603" i="18"/>
  <c r="L603" i="18"/>
  <c r="M603" i="18"/>
  <c r="F604" i="18"/>
  <c r="G604" i="18"/>
  <c r="H604" i="18"/>
  <c r="I604" i="18"/>
  <c r="J604" i="18"/>
  <c r="K604" i="18"/>
  <c r="L604" i="18"/>
  <c r="M604" i="18"/>
  <c r="E604" i="18"/>
  <c r="E603" i="18"/>
  <c r="F603" i="16"/>
  <c r="G603" i="16"/>
  <c r="H603" i="16"/>
  <c r="I603" i="16"/>
  <c r="J603" i="16"/>
  <c r="K603" i="16"/>
  <c r="L603" i="16"/>
  <c r="M603" i="16"/>
  <c r="F604" i="16"/>
  <c r="G604" i="16"/>
  <c r="H604" i="16"/>
  <c r="I604" i="16"/>
  <c r="J604" i="16"/>
  <c r="K604" i="16"/>
  <c r="L604" i="16"/>
  <c r="M604" i="16"/>
  <c r="E604" i="16"/>
  <c r="E603" i="16"/>
  <c r="F603" i="14"/>
  <c r="G603" i="14"/>
  <c r="H603" i="14"/>
  <c r="I603" i="14"/>
  <c r="J603" i="14"/>
  <c r="K603" i="14"/>
  <c r="L603" i="14"/>
  <c r="M603" i="14"/>
  <c r="F604" i="14"/>
  <c r="G604" i="14"/>
  <c r="H604" i="14"/>
  <c r="I604" i="14"/>
  <c r="J604" i="14"/>
  <c r="K604" i="14"/>
  <c r="L604" i="14"/>
  <c r="M604" i="14"/>
  <c r="E604" i="14"/>
  <c r="E603" i="14"/>
  <c r="F603" i="12"/>
  <c r="G603" i="12"/>
  <c r="H603" i="12"/>
  <c r="I603" i="12"/>
  <c r="J603" i="12"/>
  <c r="K603" i="12"/>
  <c r="L603" i="12"/>
  <c r="M603" i="12"/>
  <c r="F604" i="12"/>
  <c r="G604" i="12"/>
  <c r="H604" i="12"/>
  <c r="I604" i="12"/>
  <c r="J604" i="12"/>
  <c r="K604" i="12"/>
  <c r="L604" i="12"/>
  <c r="M604" i="12"/>
  <c r="E604" i="12"/>
  <c r="E603" i="12"/>
  <c r="F603" i="10"/>
  <c r="G603" i="10"/>
  <c r="H603" i="10"/>
  <c r="I603" i="10"/>
  <c r="J603" i="10"/>
  <c r="K603" i="10"/>
  <c r="L603" i="10"/>
  <c r="M603" i="10"/>
  <c r="F604" i="10"/>
  <c r="G604" i="10"/>
  <c r="H604" i="10"/>
  <c r="I604" i="10"/>
  <c r="J604" i="10"/>
  <c r="K604" i="10"/>
  <c r="L604" i="10"/>
  <c r="M604" i="10"/>
  <c r="E604" i="10"/>
  <c r="E603" i="10"/>
  <c r="M604" i="8"/>
  <c r="M603" i="8"/>
  <c r="F603" i="8"/>
  <c r="G603" i="8"/>
  <c r="H603" i="8"/>
  <c r="I603" i="8"/>
  <c r="J603" i="8"/>
  <c r="K603" i="8"/>
  <c r="L603" i="8"/>
  <c r="F604" i="8"/>
  <c r="G604" i="8"/>
  <c r="H604" i="8"/>
  <c r="I604" i="8"/>
  <c r="J604" i="8"/>
  <c r="K604" i="8"/>
  <c r="L604" i="8"/>
  <c r="E604" i="8"/>
  <c r="E603" i="8"/>
  <c r="D602" i="20"/>
  <c r="N602" i="20" s="1"/>
  <c r="D601" i="20"/>
  <c r="N601" i="20" s="1"/>
  <c r="D600" i="20"/>
  <c r="N600" i="20" s="1"/>
  <c r="D599" i="20"/>
  <c r="N599" i="20" s="1"/>
  <c r="D598" i="20"/>
  <c r="N598" i="20" s="1"/>
  <c r="D597" i="20"/>
  <c r="N597" i="20" s="1"/>
  <c r="D596" i="20"/>
  <c r="N596" i="20" s="1"/>
  <c r="D595" i="20"/>
  <c r="N595" i="20" s="1"/>
  <c r="D594" i="20"/>
  <c r="N594" i="20" s="1"/>
  <c r="D593" i="20"/>
  <c r="N593" i="20" s="1"/>
  <c r="D592" i="20"/>
  <c r="N592" i="20" s="1"/>
  <c r="D591" i="20"/>
  <c r="N591" i="20" s="1"/>
  <c r="D590" i="20"/>
  <c r="N590" i="20" s="1"/>
  <c r="D589" i="20"/>
  <c r="N589" i="20" s="1"/>
  <c r="D588" i="20"/>
  <c r="N588" i="20" s="1"/>
  <c r="D587" i="20"/>
  <c r="N587" i="20" s="1"/>
  <c r="D586" i="20"/>
  <c r="N586" i="20" s="1"/>
  <c r="D585" i="20"/>
  <c r="N585" i="20" s="1"/>
  <c r="D584" i="20"/>
  <c r="N584" i="20" s="1"/>
  <c r="D583" i="20"/>
  <c r="N583" i="20" s="1"/>
  <c r="D602" i="18"/>
  <c r="N602" i="18" s="1"/>
  <c r="D601" i="18"/>
  <c r="N601" i="18" s="1"/>
  <c r="D600" i="18"/>
  <c r="N600" i="18" s="1"/>
  <c r="D599" i="18"/>
  <c r="N599" i="18" s="1"/>
  <c r="D598" i="18"/>
  <c r="N598" i="18" s="1"/>
  <c r="D597" i="18"/>
  <c r="N597" i="18" s="1"/>
  <c r="D596" i="18"/>
  <c r="N596" i="18" s="1"/>
  <c r="D595" i="18"/>
  <c r="N595" i="18" s="1"/>
  <c r="D594" i="18"/>
  <c r="N594" i="18" s="1"/>
  <c r="D593" i="18"/>
  <c r="N593" i="18" s="1"/>
  <c r="D592" i="18"/>
  <c r="N592" i="18" s="1"/>
  <c r="D591" i="18"/>
  <c r="N591" i="18" s="1"/>
  <c r="D590" i="18"/>
  <c r="N590" i="18" s="1"/>
  <c r="D589" i="18"/>
  <c r="N589" i="18" s="1"/>
  <c r="D588" i="18"/>
  <c r="N588" i="18" s="1"/>
  <c r="D587" i="18"/>
  <c r="N587" i="18" s="1"/>
  <c r="D586" i="18"/>
  <c r="N586" i="18" s="1"/>
  <c r="D585" i="18"/>
  <c r="N585" i="18" s="1"/>
  <c r="D584" i="18"/>
  <c r="N584" i="18" s="1"/>
  <c r="D583" i="18"/>
  <c r="N583" i="18" s="1"/>
  <c r="D602" i="16"/>
  <c r="N602" i="16" s="1"/>
  <c r="D601" i="16"/>
  <c r="N601" i="16" s="1"/>
  <c r="D600" i="16"/>
  <c r="N600" i="16" s="1"/>
  <c r="D599" i="16"/>
  <c r="N599" i="16" s="1"/>
  <c r="D598" i="16"/>
  <c r="N598" i="16" s="1"/>
  <c r="D597" i="16"/>
  <c r="N597" i="16" s="1"/>
  <c r="D596" i="16"/>
  <c r="N596" i="16" s="1"/>
  <c r="D595" i="16"/>
  <c r="N595" i="16" s="1"/>
  <c r="D594" i="16"/>
  <c r="N594" i="16" s="1"/>
  <c r="D593" i="16"/>
  <c r="N593" i="16" s="1"/>
  <c r="D592" i="16"/>
  <c r="N592" i="16" s="1"/>
  <c r="D591" i="16"/>
  <c r="N591" i="16" s="1"/>
  <c r="D590" i="16"/>
  <c r="N590" i="16" s="1"/>
  <c r="D589" i="16"/>
  <c r="N589" i="16" s="1"/>
  <c r="D588" i="16"/>
  <c r="N588" i="16" s="1"/>
  <c r="D587" i="16"/>
  <c r="N587" i="16" s="1"/>
  <c r="D586" i="16"/>
  <c r="N586" i="16" s="1"/>
  <c r="D585" i="16"/>
  <c r="N585" i="16" s="1"/>
  <c r="D584" i="16"/>
  <c r="N584" i="16" s="1"/>
  <c r="D583" i="16"/>
  <c r="N583" i="16" s="1"/>
  <c r="D602" i="14"/>
  <c r="N602" i="14" s="1"/>
  <c r="D601" i="14"/>
  <c r="N601" i="14" s="1"/>
  <c r="D600" i="14"/>
  <c r="N600" i="14" s="1"/>
  <c r="D599" i="14"/>
  <c r="N599" i="14" s="1"/>
  <c r="D598" i="14"/>
  <c r="N598" i="14" s="1"/>
  <c r="D597" i="14"/>
  <c r="N597" i="14" s="1"/>
  <c r="D596" i="14"/>
  <c r="N596" i="14" s="1"/>
  <c r="D595" i="14"/>
  <c r="N595" i="14" s="1"/>
  <c r="D594" i="14"/>
  <c r="N594" i="14" s="1"/>
  <c r="D593" i="14"/>
  <c r="N593" i="14" s="1"/>
  <c r="D592" i="14"/>
  <c r="N592" i="14" s="1"/>
  <c r="D591" i="14"/>
  <c r="N591" i="14" s="1"/>
  <c r="D590" i="14"/>
  <c r="N590" i="14" s="1"/>
  <c r="D589" i="14"/>
  <c r="N589" i="14" s="1"/>
  <c r="D588" i="14"/>
  <c r="N588" i="14" s="1"/>
  <c r="D587" i="14"/>
  <c r="N587" i="14" s="1"/>
  <c r="D586" i="14"/>
  <c r="N586" i="14" s="1"/>
  <c r="D585" i="14"/>
  <c r="N585" i="14" s="1"/>
  <c r="D584" i="14"/>
  <c r="N584" i="14" s="1"/>
  <c r="D583" i="14"/>
  <c r="N583" i="14" s="1"/>
  <c r="D602" i="12"/>
  <c r="N602" i="12" s="1"/>
  <c r="D601" i="12"/>
  <c r="N601" i="12" s="1"/>
  <c r="N600" i="12"/>
  <c r="D600" i="12"/>
  <c r="D599" i="12"/>
  <c r="N599" i="12" s="1"/>
  <c r="D598" i="12"/>
  <c r="N598" i="12" s="1"/>
  <c r="D597" i="12"/>
  <c r="N597" i="12" s="1"/>
  <c r="N596" i="12"/>
  <c r="D596" i="12"/>
  <c r="D595" i="12"/>
  <c r="N595" i="12" s="1"/>
  <c r="N594" i="12"/>
  <c r="D594" i="12"/>
  <c r="D593" i="12"/>
  <c r="N593" i="12" s="1"/>
  <c r="N592" i="12"/>
  <c r="D592" i="12"/>
  <c r="D591" i="12"/>
  <c r="N591" i="12" s="1"/>
  <c r="N590" i="12"/>
  <c r="D590" i="12"/>
  <c r="D589" i="12"/>
  <c r="N589" i="12" s="1"/>
  <c r="N588" i="12"/>
  <c r="D588" i="12"/>
  <c r="D587" i="12"/>
  <c r="N587" i="12" s="1"/>
  <c r="N586" i="12"/>
  <c r="D586" i="12"/>
  <c r="D585" i="12"/>
  <c r="N585" i="12" s="1"/>
  <c r="N584" i="12"/>
  <c r="D584" i="12"/>
  <c r="D583" i="12"/>
  <c r="N583" i="12" s="1"/>
  <c r="D602" i="10"/>
  <c r="N602" i="10" s="1"/>
  <c r="D601" i="10"/>
  <c r="N601" i="10" s="1"/>
  <c r="D600" i="10"/>
  <c r="N600" i="10" s="1"/>
  <c r="D599" i="10"/>
  <c r="N599" i="10" s="1"/>
  <c r="D598" i="10"/>
  <c r="N598" i="10" s="1"/>
  <c r="D597" i="10"/>
  <c r="N597" i="10" s="1"/>
  <c r="D596" i="10"/>
  <c r="N596" i="10" s="1"/>
  <c r="D595" i="10"/>
  <c r="N595" i="10" s="1"/>
  <c r="D594" i="10"/>
  <c r="N594" i="10" s="1"/>
  <c r="D593" i="10"/>
  <c r="N593" i="10" s="1"/>
  <c r="D592" i="10"/>
  <c r="N592" i="10" s="1"/>
  <c r="D591" i="10"/>
  <c r="N591" i="10" s="1"/>
  <c r="D590" i="10"/>
  <c r="N590" i="10" s="1"/>
  <c r="D589" i="10"/>
  <c r="N589" i="10" s="1"/>
  <c r="D588" i="10"/>
  <c r="N588" i="10" s="1"/>
  <c r="D587" i="10"/>
  <c r="N587" i="10" s="1"/>
  <c r="D586" i="10"/>
  <c r="N586" i="10" s="1"/>
  <c r="D585" i="10"/>
  <c r="N585" i="10" s="1"/>
  <c r="D584" i="10"/>
  <c r="N584" i="10" s="1"/>
  <c r="D583" i="10"/>
  <c r="N583" i="10" s="1"/>
  <c r="D602" i="8"/>
  <c r="N602" i="8" s="1"/>
  <c r="D601" i="8"/>
  <c r="N601" i="8" s="1"/>
  <c r="D600" i="8"/>
  <c r="N600" i="8" s="1"/>
  <c r="D599" i="8"/>
  <c r="N599" i="8" s="1"/>
  <c r="D598" i="8"/>
  <c r="N598" i="8" s="1"/>
  <c r="D597" i="8"/>
  <c r="N597" i="8" s="1"/>
  <c r="D596" i="8"/>
  <c r="N596" i="8" s="1"/>
  <c r="D595" i="8"/>
  <c r="N595" i="8" s="1"/>
  <c r="D594" i="8"/>
  <c r="N594" i="8" s="1"/>
  <c r="D593" i="8"/>
  <c r="N593" i="8" s="1"/>
  <c r="D592" i="8"/>
  <c r="N592" i="8" s="1"/>
  <c r="D591" i="8"/>
  <c r="N591" i="8" s="1"/>
  <c r="D590" i="8"/>
  <c r="N590" i="8" s="1"/>
  <c r="D589" i="8"/>
  <c r="N589" i="8" s="1"/>
  <c r="D588" i="8"/>
  <c r="N588" i="8" s="1"/>
  <c r="D587" i="8"/>
  <c r="N587" i="8" s="1"/>
  <c r="D586" i="8"/>
  <c r="N586" i="8" s="1"/>
  <c r="D585" i="8"/>
  <c r="N585" i="8" s="1"/>
  <c r="D584" i="8"/>
  <c r="N584" i="8" s="1"/>
  <c r="D583" i="8"/>
  <c r="N583" i="8" s="1"/>
  <c r="E604" i="6"/>
  <c r="D601" i="6"/>
  <c r="N601" i="6" s="1"/>
  <c r="D583" i="6"/>
  <c r="D584" i="6"/>
  <c r="N584" i="6" s="1"/>
  <c r="D585" i="6"/>
  <c r="D586" i="6"/>
  <c r="N586" i="6" s="1"/>
  <c r="D587" i="6"/>
  <c r="D588" i="6"/>
  <c r="N588" i="6" s="1"/>
  <c r="D589" i="6"/>
  <c r="N589" i="6" s="1"/>
  <c r="D590" i="6"/>
  <c r="N590" i="6" s="1"/>
  <c r="D591" i="6"/>
  <c r="D592" i="6"/>
  <c r="N592" i="6" s="1"/>
  <c r="D593" i="6"/>
  <c r="N593" i="6" s="1"/>
  <c r="D594" i="6"/>
  <c r="N594" i="6" s="1"/>
  <c r="D595" i="6"/>
  <c r="D596" i="6"/>
  <c r="N596" i="6" s="1"/>
  <c r="D597" i="6"/>
  <c r="D598" i="6"/>
  <c r="N598" i="6" s="1"/>
  <c r="D599" i="6"/>
  <c r="D600" i="6"/>
  <c r="N600" i="6" s="1"/>
  <c r="D602" i="6"/>
  <c r="N602" i="6" s="1"/>
  <c r="N583" i="6"/>
  <c r="N585" i="6"/>
  <c r="N587" i="6"/>
  <c r="N591" i="6"/>
  <c r="N595" i="6"/>
  <c r="N597" i="6"/>
  <c r="N599" i="6"/>
  <c r="F604" i="6"/>
  <c r="G604" i="6"/>
  <c r="H604" i="6"/>
  <c r="I604" i="6"/>
  <c r="J604" i="6"/>
  <c r="K604" i="6"/>
  <c r="L604" i="6"/>
  <c r="M604" i="6"/>
  <c r="F603" i="6"/>
  <c r="G603" i="6"/>
  <c r="H603" i="6"/>
  <c r="I603" i="6"/>
  <c r="J603" i="6"/>
  <c r="K603" i="6"/>
  <c r="L603" i="6"/>
  <c r="M603" i="6"/>
  <c r="E603" i="6"/>
  <c r="D582" i="20" l="1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N581" i="6" s="1"/>
  <c r="D582" i="6"/>
  <c r="N582" i="6" s="1"/>
  <c r="M605" i="20" l="1"/>
  <c r="L605" i="20"/>
  <c r="K605" i="20"/>
  <c r="J605" i="20"/>
  <c r="I605" i="20"/>
  <c r="H605" i="20"/>
  <c r="G605" i="20"/>
  <c r="F605" i="20"/>
  <c r="E60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605" i="8" l="1"/>
  <c r="B7" i="21"/>
  <c r="J605" i="18"/>
  <c r="G20" i="22" s="1"/>
  <c r="L605" i="18"/>
  <c r="I20" i="22" s="1"/>
  <c r="E605" i="6"/>
  <c r="B8" i="22" s="1"/>
  <c r="F605" i="18"/>
  <c r="C20" i="22" s="1"/>
  <c r="H605" i="18"/>
  <c r="E20" i="22" s="1"/>
  <c r="G605" i="18"/>
  <c r="D20" i="22" s="1"/>
  <c r="I605" i="18"/>
  <c r="F20" i="22" s="1"/>
  <c r="K605" i="18"/>
  <c r="H20" i="22" s="1"/>
  <c r="E605" i="18"/>
  <c r="B20" i="22" s="1"/>
  <c r="F605" i="16"/>
  <c r="C18" i="22" s="1"/>
  <c r="H605" i="16"/>
  <c r="E18" i="22" s="1"/>
  <c r="J605" i="16"/>
  <c r="G18" i="22" s="1"/>
  <c r="L605" i="16"/>
  <c r="I18" i="22" s="1"/>
  <c r="M605" i="16"/>
  <c r="J18" i="22" s="1"/>
  <c r="E605" i="16"/>
  <c r="B18" i="22" s="1"/>
  <c r="H605" i="8"/>
  <c r="E10" i="22" s="1"/>
  <c r="J605" i="8"/>
  <c r="G10" i="22" s="1"/>
  <c r="L605" i="8"/>
  <c r="I10" i="22" s="1"/>
  <c r="B10" i="22"/>
  <c r="G605" i="8"/>
  <c r="D10" i="22" s="1"/>
  <c r="I605" i="8"/>
  <c r="F10" i="22" s="1"/>
  <c r="K605" i="8"/>
  <c r="H10" i="22" s="1"/>
  <c r="M605" i="8"/>
  <c r="J10" i="22" s="1"/>
  <c r="H605" i="12"/>
  <c r="E14" i="22" s="1"/>
  <c r="J605" i="12"/>
  <c r="G14" i="22" s="1"/>
  <c r="L605" i="12"/>
  <c r="I14" i="22" s="1"/>
  <c r="F605" i="12"/>
  <c r="C14" i="22" s="1"/>
  <c r="E605" i="12"/>
  <c r="B14" i="22" s="1"/>
  <c r="G605" i="12"/>
  <c r="D14" i="22" s="1"/>
  <c r="I605" i="12"/>
  <c r="F14" i="22" s="1"/>
  <c r="K605" i="12"/>
  <c r="H14" i="22" s="1"/>
  <c r="E605" i="10"/>
  <c r="B12" i="22" s="1"/>
  <c r="F605" i="10"/>
  <c r="C12" i="22" s="1"/>
  <c r="H605" i="10"/>
  <c r="E12" i="22" s="1"/>
  <c r="J605" i="10"/>
  <c r="G12" i="22" s="1"/>
  <c r="L605" i="10"/>
  <c r="I12" i="22" s="1"/>
  <c r="L60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605" i="16"/>
  <c r="D18" i="22" s="1"/>
  <c r="I605" i="16"/>
  <c r="F18" i="22" s="1"/>
  <c r="K605" i="16"/>
  <c r="H18" i="22" s="1"/>
  <c r="M605" i="14"/>
  <c r="J16" i="22" s="1"/>
  <c r="E605" i="14"/>
  <c r="B16" i="22" s="1"/>
  <c r="F605" i="14"/>
  <c r="C16" i="22" s="1"/>
  <c r="H605" i="14"/>
  <c r="E16" i="22" s="1"/>
  <c r="J605" i="14"/>
  <c r="G16" i="22" s="1"/>
  <c r="L605" i="14"/>
  <c r="I16" i="22" s="1"/>
  <c r="I15" i="22"/>
  <c r="G15" i="22"/>
  <c r="E15" i="22"/>
  <c r="C15" i="22"/>
  <c r="G605" i="14"/>
  <c r="D16" i="22" s="1"/>
  <c r="I605" i="14"/>
  <c r="F16" i="22" s="1"/>
  <c r="K605" i="14"/>
  <c r="H16" i="22" s="1"/>
  <c r="I13" i="22"/>
  <c r="G13" i="22"/>
  <c r="E13" i="22"/>
  <c r="H13" i="22"/>
  <c r="F13" i="22"/>
  <c r="D13" i="22"/>
  <c r="I11" i="22"/>
  <c r="G11" i="22"/>
  <c r="E11" i="22"/>
  <c r="C11" i="22"/>
  <c r="G605" i="10"/>
  <c r="D12" i="22" s="1"/>
  <c r="I605" i="10"/>
  <c r="F12" i="22" s="1"/>
  <c r="K605" i="10"/>
  <c r="H12" i="22" s="1"/>
  <c r="M60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605" i="18"/>
  <c r="J20" i="22" s="1"/>
  <c r="J33" i="22"/>
  <c r="J17" i="22"/>
  <c r="B17" i="22"/>
  <c r="J15" i="22"/>
  <c r="B15" i="22"/>
  <c r="B13" i="22"/>
  <c r="C13" i="22"/>
  <c r="M605" i="12"/>
  <c r="J14" i="22" s="1"/>
  <c r="B11" i="22"/>
  <c r="F605" i="8"/>
  <c r="C10" i="22" s="1"/>
  <c r="B33" i="22"/>
  <c r="B9" i="22"/>
  <c r="H605" i="6"/>
  <c r="E8" i="22" s="1"/>
  <c r="K605" i="6"/>
  <c r="H8" i="22" s="1"/>
  <c r="I605" i="6"/>
  <c r="F8" i="22" s="1"/>
  <c r="G605" i="6"/>
  <c r="D8" i="22" s="1"/>
  <c r="M605" i="6"/>
  <c r="J8" i="22" s="1"/>
  <c r="J7" i="22"/>
  <c r="H7" i="22"/>
  <c r="F7" i="22"/>
  <c r="D7" i="22"/>
  <c r="J605" i="6"/>
  <c r="G8" i="22" s="1"/>
  <c r="I7" i="22"/>
  <c r="E7" i="22"/>
  <c r="F60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<sst xmlns="http://schemas.openxmlformats.org/spreadsheetml/2006/main" count="261" uniqueCount="80">
  <si>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</si>
  <si>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</si>
  <si>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</si>
  <si>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</si>
  <si>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</si>
  <si>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</si>
  <si>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</si>
  <si>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</si>
  <si>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</si>
  <si>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</si>
  <si>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</si>
  <si>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</si>
  <si>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</si>
  <si>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</si>
  <si>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</si>
  <si>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</si>
  <si>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</si>
  <si>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</si>
  <si>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</si>
  <si>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</si>
  <si>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</si>
  <si>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</si>
  <si>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</si>
  <si>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</si>
  <si>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</si>
  <si>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</si>
  <si>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</si>
  <si>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</si>
  <si>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</si>
  <si>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</si>
  <si>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</si>
  <si>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</si>
  <si>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</si>
  <si>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</si>
  <si>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</si>
  <si>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</si>
  <si>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</si>
  <si>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</si>
  <si>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</si>
  <si>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</si>
  <si>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</si>
  <si>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</si>
  <si>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</si>
  <si>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</si>
  <si>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</si>
  <si>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</si>
  <si>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</si>
  <si>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</si>
  <si>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</si>
  <si>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</si>
  <si>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</si>
  <si>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</si>
  <si>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</si>
  <si>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</si>
  <si>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</si>
  <si>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</si>
  <si>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</si>
  <si>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</si>
  <si>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</si>
  <si>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</si>
  <si>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</si>
  <si>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</si>
  <si>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</si>
  <si>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</si>
  <si>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</si>
  <si>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</si>
  <si>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</si>
  <si>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</si>
  <si>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</si>
  <si>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</si>
  <si>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</si>
  <si>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</si>
  <si>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</si>
  <si>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</si>
  <si>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</si>
  <si>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</si>
  <si>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</si>
  <si>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</si>
  <si>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*</t>
  </si>
  <si>
    <t>Oct. 1970-Jul.2020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</si>
</sst>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17" fontId="0" fillId="3" borderId="4" xfId="0" applyNumberFormat="1" applyFill="1" applyBorder="1"/>
    <xf numFmtId="17" fontId="0" fillId="3" borderId="26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1" xfId="0" applyNumberFormat="1" applyFont="1" applyFill="1" applyBorder="1" applyProtection="1">
      <protection locked="0"/>
    </xf>
    <xf numFmtId="2" fontId="4" fillId="0" borderId="34" xfId="0" applyNumberFormat="1" applyFont="1" applyFill="1" applyBorder="1" applyProtection="1">
      <protection locked="0"/>
    </xf>
    <xf numFmtId="2" fontId="4" fillId="4" borderId="34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29" xfId="0" applyNumberFormat="1" applyFont="1" applyFill="1" applyBorder="1" applyProtection="1"/>
    <xf numFmtId="17" fontId="11" fillId="3" borderId="30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2" xfId="0" applyNumberFormat="1" applyFont="1" applyFill="1" applyBorder="1" applyProtection="1"/>
    <xf numFmtId="17" fontId="11" fillId="0" borderId="33" xfId="0" applyNumberFormat="1" applyFont="1" applyFill="1" applyBorder="1" applyProtection="1"/>
    <xf numFmtId="2" fontId="1" fillId="4" borderId="35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5" xfId="0" applyNumberFormat="1" applyFont="1" applyFill="1" applyBorder="1" applyProtection="1"/>
    <xf numFmtId="2" fontId="1" fillId="0" borderId="36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1" fillId="0" borderId="4" xfId="0" applyFont="1" applyBorder="1" applyAlignment="1">
      <alignment horizontal="center"/>
    </xf>
    <xf numFmtId="0" fontId="0" fillId="0" borderId="29" xfId="0" applyBorder="1"/>
    <xf numFmtId="0" fontId="0" fillId="0" borderId="37" xfId="0" applyBorder="1"/>
    <xf numFmtId="0" fontId="1" fillId="0" borderId="37" xfId="0" applyFont="1" applyBorder="1"/>
    <xf numFmtId="2" fontId="0" fillId="0" borderId="2" xfId="0" applyNumberFormat="1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5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quotePrefix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7" xfId="0" applyNumberFormat="1" applyFont="1" applyBorder="1" applyAlignment="1" applyProtection="1">
      <alignment horizontal="center" vertic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7" workbookViewId="0">
      <selection activeCell="A598" sqref="A598:XFD602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9" t="s">
        <v>35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9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60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3">
        <v>2.39</v>
      </c>
      <c r="F575" s="93">
        <v>0.63</v>
      </c>
      <c r="G575" s="93">
        <v>0.56000000000000005</v>
      </c>
      <c r="H575" s="93">
        <v>0.12</v>
      </c>
      <c r="I575" s="93">
        <v>0.06</v>
      </c>
      <c r="J575" s="93">
        <v>-0.25</v>
      </c>
      <c r="K575" s="93">
        <v>-1.19</v>
      </c>
      <c r="L575" s="93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3">
        <v>0</v>
      </c>
      <c r="F576" s="93">
        <v>1.65</v>
      </c>
      <c r="G576" s="93">
        <v>-0.16</v>
      </c>
      <c r="H576" s="93">
        <v>0.01</v>
      </c>
      <c r="I576" s="93">
        <v>0.06</v>
      </c>
      <c r="J576" s="93">
        <v>-0.25</v>
      </c>
      <c r="K576" s="93">
        <v>-1.19</v>
      </c>
      <c r="L576" s="93">
        <v>-0.68</v>
      </c>
      <c r="M576" s="93">
        <v>-1.28</v>
      </c>
      <c r="N576" s="64">
        <f t="shared" si="22"/>
        <v>43282</v>
      </c>
    </row>
    <row r="577" spans="2:14" x14ac:dyDescent="0.25">
      <c r="B577" s="7">
        <v>2018</v>
      </c>
      <c r="C577" s="3">
        <v>8</v>
      </c>
      <c r="D577" s="4">
        <f t="shared" si="29"/>
        <v>43313</v>
      </c>
      <c r="E577" s="93">
        <v>-0.08</v>
      </c>
      <c r="F577" s="93">
        <v>1.85</v>
      </c>
      <c r="G577" s="93">
        <v>-0.14000000000000001</v>
      </c>
      <c r="H577" s="93">
        <v>-7.0000000000000007E-2</v>
      </c>
      <c r="I577" s="93">
        <v>0.06</v>
      </c>
      <c r="J577" s="93">
        <v>-0.24</v>
      </c>
      <c r="K577" s="93">
        <v>-1.19</v>
      </c>
      <c r="L577" s="93">
        <v>-0.69</v>
      </c>
      <c r="M577" s="93">
        <v>-1.27</v>
      </c>
      <c r="N577" s="64">
        <f t="shared" si="22"/>
        <v>43313</v>
      </c>
    </row>
    <row r="578" spans="2:14" x14ac:dyDescent="0.25">
      <c r="B578" s="7">
        <v>2018</v>
      </c>
      <c r="C578" s="3">
        <v>9</v>
      </c>
      <c r="D578" s="4">
        <f t="shared" si="29"/>
        <v>43344</v>
      </c>
      <c r="E578" s="93">
        <v>1.01</v>
      </c>
      <c r="F578" s="93">
        <v>0.45</v>
      </c>
      <c r="G578" s="93">
        <v>0.64</v>
      </c>
      <c r="H578" s="93">
        <v>0.57999999999999996</v>
      </c>
      <c r="I578" s="93">
        <v>0.13</v>
      </c>
      <c r="J578" s="93">
        <v>-0.22</v>
      </c>
      <c r="K578" s="93">
        <v>-1.1000000000000001</v>
      </c>
      <c r="L578" s="93">
        <v>-0.63</v>
      </c>
      <c r="M578" s="93">
        <v>-1.24</v>
      </c>
      <c r="N578" s="64">
        <f t="shared" si="22"/>
        <v>43344</v>
      </c>
    </row>
    <row r="579" spans="2:14" x14ac:dyDescent="0.25">
      <c r="B579" s="7">
        <v>2018</v>
      </c>
      <c r="C579" s="3">
        <v>10</v>
      </c>
      <c r="D579" s="4">
        <f t="shared" si="29"/>
        <v>43374</v>
      </c>
      <c r="E579" s="93">
        <v>0.75</v>
      </c>
      <c r="F579" s="93">
        <v>0.79</v>
      </c>
      <c r="G579" s="93">
        <v>1.41</v>
      </c>
      <c r="H579" s="93">
        <v>0.13</v>
      </c>
      <c r="I579" s="93">
        <v>0.16</v>
      </c>
      <c r="J579" s="93">
        <v>-0.12</v>
      </c>
      <c r="K579" s="93">
        <v>-1.06</v>
      </c>
      <c r="L579" s="93">
        <v>-0.59</v>
      </c>
      <c r="M579" s="93">
        <v>-1.1399999999999999</v>
      </c>
      <c r="N579" s="64">
        <f t="shared" si="22"/>
        <v>43374</v>
      </c>
    </row>
    <row r="580" spans="2:14" x14ac:dyDescent="0.25">
      <c r="B580" s="7">
        <v>2018</v>
      </c>
      <c r="C580" s="3">
        <v>11</v>
      </c>
      <c r="D580" s="4">
        <f t="shared" si="29"/>
        <v>43405</v>
      </c>
      <c r="E580" s="93">
        <v>0.41</v>
      </c>
      <c r="F580" s="93">
        <v>0.67</v>
      </c>
      <c r="G580" s="93">
        <v>1</v>
      </c>
      <c r="H580" s="93">
        <v>0.33</v>
      </c>
      <c r="I580" s="93">
        <v>0.15</v>
      </c>
      <c r="J580" s="93">
        <v>7.0000000000000007E-2</v>
      </c>
      <c r="K580" s="93">
        <v>-0.76</v>
      </c>
      <c r="L580" s="93">
        <v>-0.55000000000000004</v>
      </c>
      <c r="M580" s="93">
        <v>-0.94</v>
      </c>
      <c r="N580" s="64">
        <f t="shared" si="22"/>
        <v>43405</v>
      </c>
    </row>
    <row r="581" spans="2:14" x14ac:dyDescent="0.25">
      <c r="B581" s="7">
        <v>2018</v>
      </c>
      <c r="C581" s="3">
        <v>12</v>
      </c>
      <c r="D581" s="4">
        <f t="shared" si="29"/>
        <v>43435</v>
      </c>
      <c r="E581" s="93">
        <v>1.33</v>
      </c>
      <c r="F581" s="93">
        <v>1.39</v>
      </c>
      <c r="G581" s="93">
        <v>1.36</v>
      </c>
      <c r="H581" s="93">
        <v>1.41</v>
      </c>
      <c r="I581" s="93">
        <v>1.2</v>
      </c>
      <c r="J581" s="93">
        <v>0.28999999999999998</v>
      </c>
      <c r="K581" s="93">
        <v>0.09</v>
      </c>
      <c r="L581" s="93">
        <v>-0.01</v>
      </c>
      <c r="M581" s="93">
        <v>-0.33</v>
      </c>
      <c r="N581" s="64">
        <f>D581</f>
        <v>43435</v>
      </c>
    </row>
    <row r="582" spans="2:14" x14ac:dyDescent="0.25">
      <c r="B582" s="7">
        <v>2019</v>
      </c>
      <c r="C582" s="92">
        <v>1</v>
      </c>
      <c r="D582" s="4">
        <f t="shared" si="29"/>
        <v>43466</v>
      </c>
      <c r="E582" s="93">
        <v>1.89</v>
      </c>
      <c r="F582" s="93">
        <v>2.04</v>
      </c>
      <c r="G582" s="93">
        <v>2.19</v>
      </c>
      <c r="H582" s="93">
        <v>2.39</v>
      </c>
      <c r="I582" s="93">
        <v>1.76</v>
      </c>
      <c r="J582" s="93">
        <v>1.05</v>
      </c>
      <c r="K582" s="93">
        <v>0.78</v>
      </c>
      <c r="L582" s="93">
        <v>0.27</v>
      </c>
      <c r="M582" s="96">
        <v>0.42</v>
      </c>
      <c r="N582" s="64">
        <f t="shared" si="22"/>
        <v>43466</v>
      </c>
    </row>
    <row r="583" spans="2:14" x14ac:dyDescent="0.25">
      <c r="B583" s="7">
        <v>2019</v>
      </c>
      <c r="C583" s="92">
        <v>2</v>
      </c>
      <c r="D583" s="4">
        <f t="shared" si="29"/>
        <v>43497</v>
      </c>
      <c r="E583" s="93">
        <v>0.85</v>
      </c>
      <c r="F583" s="93">
        <v>2.02</v>
      </c>
      <c r="G583" s="93">
        <v>2.13</v>
      </c>
      <c r="H583" s="93">
        <v>2.2599999999999998</v>
      </c>
      <c r="I583" s="93">
        <v>1.9</v>
      </c>
      <c r="J583" s="93">
        <v>1.38</v>
      </c>
      <c r="K583" s="93">
        <v>1.01</v>
      </c>
      <c r="L583" s="93">
        <v>0.16</v>
      </c>
      <c r="M583" s="5">
        <v>0.57999999999999996</v>
      </c>
      <c r="N583" s="64">
        <f t="shared" si="22"/>
        <v>43497</v>
      </c>
    </row>
    <row r="584" spans="2:14" x14ac:dyDescent="0.25">
      <c r="B584" s="7">
        <v>2019</v>
      </c>
      <c r="C584" s="92">
        <v>3</v>
      </c>
      <c r="D584" s="4">
        <f t="shared" si="29"/>
        <v>43525</v>
      </c>
      <c r="E584" s="93">
        <v>1.07</v>
      </c>
      <c r="F584" s="93">
        <v>2.0499999999999998</v>
      </c>
      <c r="G584" s="93">
        <v>2.34</v>
      </c>
      <c r="H584" s="93">
        <v>2.2999999999999998</v>
      </c>
      <c r="I584" s="93">
        <v>2.4</v>
      </c>
      <c r="J584" s="93">
        <v>1.68</v>
      </c>
      <c r="K584" s="93">
        <v>1.25</v>
      </c>
      <c r="L584" s="93">
        <v>0.32</v>
      </c>
      <c r="M584" s="5">
        <v>0.83</v>
      </c>
      <c r="N584" s="64">
        <f t="shared" si="22"/>
        <v>43525</v>
      </c>
    </row>
    <row r="585" spans="2:14" x14ac:dyDescent="0.25">
      <c r="B585" s="7">
        <v>2019</v>
      </c>
      <c r="C585" s="92">
        <v>4</v>
      </c>
      <c r="D585" s="4">
        <f t="shared" si="29"/>
        <v>43556</v>
      </c>
      <c r="E585" s="93">
        <v>0.44</v>
      </c>
      <c r="F585" s="93">
        <v>1.17</v>
      </c>
      <c r="G585" s="93">
        <v>2.21</v>
      </c>
      <c r="H585" s="93">
        <v>2.33</v>
      </c>
      <c r="I585" s="93">
        <v>2.4900000000000002</v>
      </c>
      <c r="J585" s="93">
        <v>1.75</v>
      </c>
      <c r="K585" s="93">
        <v>1.33</v>
      </c>
      <c r="L585" s="93">
        <v>0.42</v>
      </c>
      <c r="M585" s="5">
        <v>0.97</v>
      </c>
      <c r="N585" s="64">
        <f t="shared" si="22"/>
        <v>43556</v>
      </c>
    </row>
    <row r="586" spans="2:14" x14ac:dyDescent="0.25">
      <c r="B586" s="7">
        <v>2019</v>
      </c>
      <c r="C586" s="92">
        <v>5</v>
      </c>
      <c r="D586" s="4">
        <f t="shared" si="29"/>
        <v>43586</v>
      </c>
      <c r="E586" s="93">
        <v>-1.1399999999999999</v>
      </c>
      <c r="F586" s="93">
        <v>0.73</v>
      </c>
      <c r="G586" s="93">
        <v>2.12</v>
      </c>
      <c r="H586" s="93">
        <v>2.2599999999999998</v>
      </c>
      <c r="I586" s="93">
        <v>2.39</v>
      </c>
      <c r="J586" s="93">
        <v>1.68</v>
      </c>
      <c r="K586" s="93">
        <v>1.23</v>
      </c>
      <c r="L586" s="93">
        <v>0.34</v>
      </c>
      <c r="M586" s="5">
        <v>0.7</v>
      </c>
      <c r="N586" s="64">
        <f t="shared" si="22"/>
        <v>43586</v>
      </c>
    </row>
    <row r="587" spans="2:14" x14ac:dyDescent="0.25">
      <c r="B587" s="7">
        <v>2019</v>
      </c>
      <c r="C587" s="92">
        <v>6</v>
      </c>
      <c r="D587" s="4">
        <f t="shared" si="29"/>
        <v>43617</v>
      </c>
      <c r="E587" s="93">
        <v>1.71</v>
      </c>
      <c r="F587" s="93">
        <v>0.34</v>
      </c>
      <c r="G587" s="93">
        <v>2.0499999999999998</v>
      </c>
      <c r="H587" s="93">
        <v>2.39</v>
      </c>
      <c r="I587" s="93">
        <v>2.35</v>
      </c>
      <c r="J587" s="93">
        <v>1.76</v>
      </c>
      <c r="K587" s="93">
        <v>1.31</v>
      </c>
      <c r="L587" s="93">
        <v>0.42</v>
      </c>
      <c r="M587" s="5">
        <v>0.73</v>
      </c>
      <c r="N587" s="64">
        <f t="shared" si="22"/>
        <v>43617</v>
      </c>
    </row>
    <row r="588" spans="2:14" x14ac:dyDescent="0.25">
      <c r="B588" s="7">
        <v>2019</v>
      </c>
      <c r="C588" s="92">
        <v>7</v>
      </c>
      <c r="D588" s="4">
        <f t="shared" si="29"/>
        <v>43647</v>
      </c>
      <c r="E588" s="93">
        <v>0.17</v>
      </c>
      <c r="F588" s="93">
        <v>0.15</v>
      </c>
      <c r="G588" s="93">
        <v>1.1599999999999999</v>
      </c>
      <c r="H588" s="93">
        <v>2.27</v>
      </c>
      <c r="I588" s="93">
        <v>2.36</v>
      </c>
      <c r="J588" s="93">
        <v>1.75</v>
      </c>
      <c r="K588" s="93">
        <v>1.31</v>
      </c>
      <c r="L588" s="93">
        <v>0.42</v>
      </c>
      <c r="M588" s="5">
        <v>0.71</v>
      </c>
      <c r="N588" s="64">
        <f t="shared" si="22"/>
        <v>43647</v>
      </c>
    </row>
    <row r="589" spans="2:14" x14ac:dyDescent="0.25">
      <c r="B589" s="7">
        <v>2019</v>
      </c>
      <c r="C589" s="92">
        <v>8</v>
      </c>
      <c r="D589" s="4">
        <f t="shared" si="29"/>
        <v>43678</v>
      </c>
      <c r="E589" s="93">
        <v>1.76</v>
      </c>
      <c r="F589" s="93">
        <v>1.81</v>
      </c>
      <c r="G589" s="93">
        <v>1.0900000000000001</v>
      </c>
      <c r="H589" s="93">
        <v>2.2599999999999998</v>
      </c>
      <c r="I589" s="93">
        <v>2.39</v>
      </c>
      <c r="J589" s="93">
        <v>1.78</v>
      </c>
      <c r="K589" s="93">
        <v>1.35</v>
      </c>
      <c r="L589" s="93">
        <v>0.46</v>
      </c>
      <c r="M589" s="5">
        <v>0.74</v>
      </c>
      <c r="N589" s="64">
        <f t="shared" si="22"/>
        <v>43678</v>
      </c>
    </row>
    <row r="590" spans="2:14" x14ac:dyDescent="0.25">
      <c r="B590" s="7">
        <v>2019</v>
      </c>
      <c r="C590" s="92">
        <v>9</v>
      </c>
      <c r="D590" s="4">
        <f t="shared" si="29"/>
        <v>43709</v>
      </c>
      <c r="E590" s="93">
        <v>0.28999999999999998</v>
      </c>
      <c r="F590" s="93">
        <v>0.81</v>
      </c>
      <c r="G590" s="93">
        <v>0.48</v>
      </c>
      <c r="H590" s="93">
        <v>2.13</v>
      </c>
      <c r="I590" s="93">
        <v>2.4700000000000002</v>
      </c>
      <c r="J590" s="93">
        <v>1.86</v>
      </c>
      <c r="K590" s="93">
        <v>1.36</v>
      </c>
      <c r="L590" s="93">
        <v>0.51</v>
      </c>
      <c r="M590" s="5">
        <v>0.76</v>
      </c>
      <c r="N590" s="64">
        <f t="shared" si="22"/>
        <v>43709</v>
      </c>
    </row>
    <row r="591" spans="2:14" x14ac:dyDescent="0.25">
      <c r="B591" s="7">
        <v>2019</v>
      </c>
      <c r="C591" s="92">
        <v>10</v>
      </c>
      <c r="D591" s="4">
        <f t="shared" si="29"/>
        <v>43739</v>
      </c>
      <c r="E591" s="93">
        <v>0.43</v>
      </c>
      <c r="F591" s="93">
        <v>0.61</v>
      </c>
      <c r="G591" s="93">
        <v>0.45</v>
      </c>
      <c r="H591" s="93">
        <v>1.21</v>
      </c>
      <c r="I591" s="93">
        <v>2.36</v>
      </c>
      <c r="J591" s="93">
        <v>1.78</v>
      </c>
      <c r="K591" s="93">
        <v>1.37</v>
      </c>
      <c r="L591" s="93">
        <v>0.47</v>
      </c>
      <c r="M591" s="5">
        <v>0.73</v>
      </c>
      <c r="N591" s="64">
        <f t="shared" si="22"/>
        <v>43739</v>
      </c>
    </row>
    <row r="592" spans="2:14" x14ac:dyDescent="0.25">
      <c r="B592" s="7">
        <v>2019</v>
      </c>
      <c r="C592" s="92">
        <v>11</v>
      </c>
      <c r="D592" s="4">
        <f t="shared" si="29"/>
        <v>43770</v>
      </c>
      <c r="E592" s="93">
        <v>-0.86</v>
      </c>
      <c r="F592" s="93">
        <v>-0.43</v>
      </c>
      <c r="G592" s="93">
        <v>0.03</v>
      </c>
      <c r="H592" s="93">
        <v>0.42</v>
      </c>
      <c r="I592" s="93">
        <v>2.02</v>
      </c>
      <c r="J592" s="93">
        <v>1.54</v>
      </c>
      <c r="K592" s="93">
        <v>1.29</v>
      </c>
      <c r="L592" s="93">
        <v>0.51</v>
      </c>
      <c r="M592" s="5">
        <v>0.57999999999999996</v>
      </c>
      <c r="N592" s="64">
        <f t="shared" si="22"/>
        <v>43770</v>
      </c>
    </row>
    <row r="593" spans="1:14" x14ac:dyDescent="0.25">
      <c r="B593" s="7">
        <v>2019</v>
      </c>
      <c r="C593" s="92">
        <v>12</v>
      </c>
      <c r="D593" s="4">
        <f t="shared" si="29"/>
        <v>43800</v>
      </c>
      <c r="E593" s="93">
        <v>1.6</v>
      </c>
      <c r="F593" s="93">
        <v>1.24</v>
      </c>
      <c r="G593" s="93">
        <v>1.25</v>
      </c>
      <c r="H593" s="93">
        <v>1.22</v>
      </c>
      <c r="I593" s="93">
        <v>2.0699999999999998</v>
      </c>
      <c r="J593" s="93">
        <v>2.3199999999999998</v>
      </c>
      <c r="K593" s="93">
        <v>1.67</v>
      </c>
      <c r="L593" s="93">
        <v>1.34</v>
      </c>
      <c r="M593" s="5">
        <v>1.18</v>
      </c>
      <c r="N593" s="64">
        <f t="shared" ref="N593:N602" si="30">D593</f>
        <v>43800</v>
      </c>
    </row>
    <row r="594" spans="1:14" x14ac:dyDescent="0.25">
      <c r="B594" s="7">
        <v>2020</v>
      </c>
      <c r="C594" s="92">
        <v>1</v>
      </c>
      <c r="D594" s="4">
        <f t="shared" si="29"/>
        <v>43831</v>
      </c>
      <c r="E594" s="93">
        <v>1.22</v>
      </c>
      <c r="F594" s="93">
        <v>1.55</v>
      </c>
      <c r="G594" s="93">
        <v>1.63</v>
      </c>
      <c r="H594" s="93">
        <v>1.6</v>
      </c>
      <c r="I594" s="93">
        <v>1.78</v>
      </c>
      <c r="J594" s="93">
        <v>2.41</v>
      </c>
      <c r="K594" s="93">
        <v>1.96</v>
      </c>
      <c r="L594" s="93">
        <v>1.67</v>
      </c>
      <c r="M594" s="5">
        <v>1.19</v>
      </c>
      <c r="N594" s="64">
        <f t="shared" si="30"/>
        <v>43831</v>
      </c>
    </row>
    <row r="595" spans="1:14" x14ac:dyDescent="0.25">
      <c r="B595" s="7">
        <v>2020</v>
      </c>
      <c r="C595" s="92">
        <v>2</v>
      </c>
      <c r="D595" s="4">
        <f t="shared" si="29"/>
        <v>43862</v>
      </c>
      <c r="E595" s="93">
        <v>0.26</v>
      </c>
      <c r="F595" s="93">
        <v>1.7</v>
      </c>
      <c r="G595" s="93">
        <v>1.46</v>
      </c>
      <c r="H595" s="93">
        <v>1.6</v>
      </c>
      <c r="I595" s="93">
        <v>1.64</v>
      </c>
      <c r="J595" s="93">
        <v>2.42</v>
      </c>
      <c r="K595" s="93">
        <v>2.1800000000000002</v>
      </c>
      <c r="L595" s="93">
        <v>1.81</v>
      </c>
      <c r="M595" s="5">
        <v>1.04</v>
      </c>
      <c r="N595" s="64">
        <f t="shared" si="30"/>
        <v>43862</v>
      </c>
    </row>
    <row r="596" spans="1:14" x14ac:dyDescent="0.25">
      <c r="B596" s="7">
        <v>2020</v>
      </c>
      <c r="C596" s="92">
        <v>3</v>
      </c>
      <c r="D596" s="4">
        <f t="shared" si="29"/>
        <v>43891</v>
      </c>
      <c r="E596" s="98">
        <v>0.02</v>
      </c>
      <c r="F596" s="98">
        <v>0.89</v>
      </c>
      <c r="G596" s="98">
        <v>1.38</v>
      </c>
      <c r="H596" s="98">
        <v>1.39</v>
      </c>
      <c r="I596" s="98">
        <v>1.42</v>
      </c>
      <c r="J596" s="98">
        <v>2.52</v>
      </c>
      <c r="K596" s="98">
        <v>2.12</v>
      </c>
      <c r="L596" s="98">
        <v>1.77</v>
      </c>
      <c r="M596" s="19">
        <v>0.97</v>
      </c>
      <c r="N596" s="64">
        <f t="shared" si="30"/>
        <v>43891</v>
      </c>
    </row>
    <row r="597" spans="1:14" ht="15.75" thickBot="1" x14ac:dyDescent="0.3">
      <c r="B597" s="7">
        <v>2020</v>
      </c>
      <c r="C597" s="92">
        <v>4</v>
      </c>
      <c r="D597" s="4">
        <f t="shared" si="29"/>
        <v>43922</v>
      </c>
      <c r="E597" s="98">
        <v>-0.01</v>
      </c>
      <c r="F597" s="98">
        <v>-0.03</v>
      </c>
      <c r="G597" s="98">
        <v>1.28</v>
      </c>
      <c r="H597" s="98">
        <v>1.35</v>
      </c>
      <c r="I597" s="98">
        <v>1.32</v>
      </c>
      <c r="J597" s="98">
        <v>2.54</v>
      </c>
      <c r="K597" s="98">
        <v>2.14</v>
      </c>
      <c r="L597" s="98">
        <v>1.84</v>
      </c>
      <c r="M597" s="19">
        <v>1.04</v>
      </c>
      <c r="N597" s="64">
        <f t="shared" si="30"/>
        <v>43922</v>
      </c>
    </row>
    <row r="598" spans="1:14" hidden="1" x14ac:dyDescent="0.25">
      <c r="B598" s="7">
        <v>2020</v>
      </c>
      <c r="C598" s="92">
        <v>5</v>
      </c>
      <c r="D598" s="4">
        <f t="shared" si="29"/>
        <v>43952</v>
      </c>
      <c r="E598" s="98">
        <v>-0.63</v>
      </c>
      <c r="F598" s="98">
        <v>-0.44</v>
      </c>
      <c r="G598" s="98">
        <v>1.44</v>
      </c>
      <c r="H598" s="98">
        <v>1.24</v>
      </c>
      <c r="I598" s="98">
        <v>1.37</v>
      </c>
      <c r="J598" s="98">
        <v>2.48</v>
      </c>
      <c r="K598" s="98">
        <v>2.11</v>
      </c>
      <c r="L598" s="98">
        <v>1.78</v>
      </c>
      <c r="M598" s="19">
        <v>1</v>
      </c>
      <c r="N598" s="64">
        <f t="shared" si="30"/>
        <v>43952</v>
      </c>
    </row>
    <row r="599" spans="1:14" hidden="1" x14ac:dyDescent="0.25">
      <c r="B599" s="7">
        <v>2020</v>
      </c>
      <c r="C599" s="92">
        <v>6</v>
      </c>
      <c r="D599" s="4">
        <f t="shared" si="29"/>
        <v>43983</v>
      </c>
      <c r="E599" s="98">
        <v>-0.77</v>
      </c>
      <c r="F599" s="98">
        <v>-0.74</v>
      </c>
      <c r="G599" s="98">
        <v>0.64</v>
      </c>
      <c r="H599" s="98">
        <v>1.24</v>
      </c>
      <c r="I599" s="98">
        <v>1.25</v>
      </c>
      <c r="J599" s="98">
        <v>2.36</v>
      </c>
      <c r="K599" s="98">
        <v>2.09</v>
      </c>
      <c r="L599" s="98">
        <v>1.77</v>
      </c>
      <c r="M599" s="19">
        <v>0.98</v>
      </c>
      <c r="N599" s="64">
        <f t="shared" si="30"/>
        <v>43983</v>
      </c>
    </row>
    <row r="600" spans="1:14" hidden="1" x14ac:dyDescent="0.25">
      <c r="B600" s="7">
        <v>2020</v>
      </c>
      <c r="C600" s="92">
        <v>7</v>
      </c>
      <c r="D600" s="4">
        <f t="shared" si="29"/>
        <v>44013</v>
      </c>
      <c r="E600" s="98">
        <v>0.35</v>
      </c>
      <c r="F600" s="98">
        <v>-1.1499999999999999</v>
      </c>
      <c r="G600" s="98">
        <v>-0.36</v>
      </c>
      <c r="H600" s="98">
        <v>1.2</v>
      </c>
      <c r="I600" s="98">
        <v>1.26</v>
      </c>
      <c r="J600" s="98">
        <v>2.35</v>
      </c>
      <c r="K600" s="98">
        <v>2.09</v>
      </c>
      <c r="L600" s="98">
        <v>1.77</v>
      </c>
      <c r="M600" s="19">
        <v>0.99</v>
      </c>
      <c r="N600" s="64">
        <f t="shared" si="30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30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9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30"/>
        <v>44075</v>
      </c>
    </row>
    <row r="603" spans="1:14" x14ac:dyDescent="0.25">
      <c r="A603" t="s">
        <v>27</v>
      </c>
      <c r="B603" s="102" t="s">
        <v>25</v>
      </c>
      <c r="C603" s="103"/>
      <c r="D603" s="103"/>
      <c r="E603" s="66">
        <f>MIN(E3:E602)</f>
        <v>-2.9</v>
      </c>
      <c r="F603" s="66">
        <f t="shared" ref="F603:M603" si="31">MIN(F3:F602)</f>
        <v>-3.1</v>
      </c>
      <c r="G603" s="66">
        <f t="shared" si="31"/>
        <v>-3.11</v>
      </c>
      <c r="H603" s="66">
        <f t="shared" si="31"/>
        <v>-2.93</v>
      </c>
      <c r="I603" s="66">
        <f t="shared" si="31"/>
        <v>-2.57</v>
      </c>
      <c r="J603" s="66">
        <f t="shared" si="31"/>
        <v>-2.61</v>
      </c>
      <c r="K603" s="66">
        <f t="shared" si="31"/>
        <v>-2.66</v>
      </c>
      <c r="L603" s="66">
        <f t="shared" si="31"/>
        <v>-2.23</v>
      </c>
      <c r="M603" s="66">
        <f t="shared" si="31"/>
        <v>-2.29</v>
      </c>
    </row>
    <row r="604" spans="1:14" x14ac:dyDescent="0.25">
      <c r="A604" t="s">
        <v>27</v>
      </c>
      <c r="B604" s="104" t="s">
        <v>26</v>
      </c>
      <c r="C604" s="105"/>
      <c r="D604" s="105"/>
      <c r="E604" s="65">
        <f>MAX(E3:E602)</f>
        <v>2.74</v>
      </c>
      <c r="F604" s="65">
        <f t="shared" ref="F604:M604" si="32">MAX(F3:F602)</f>
        <v>2.5499999999999998</v>
      </c>
      <c r="G604" s="65">
        <f t="shared" si="32"/>
        <v>2.59</v>
      </c>
      <c r="H604" s="65">
        <f t="shared" si="32"/>
        <v>2.39</v>
      </c>
      <c r="I604" s="65">
        <f t="shared" si="32"/>
        <v>2.57</v>
      </c>
      <c r="J604" s="65">
        <f t="shared" si="32"/>
        <v>2.58</v>
      </c>
      <c r="K604" s="65">
        <f t="shared" si="32"/>
        <v>2.1800000000000002</v>
      </c>
      <c r="L604" s="65">
        <f t="shared" si="32"/>
        <v>2.62</v>
      </c>
      <c r="M604" s="65">
        <f t="shared" si="32"/>
        <v>2.2400000000000002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32540</v>
      </c>
      <c r="F605" s="67">
        <f>VLOOKUP(F603,$F$3:$N$1076,9,FALSE)</f>
        <v>33025</v>
      </c>
      <c r="G605" s="67">
        <f>VLOOKUP(G603,$G$3:$N$1076,8,FALSE)</f>
        <v>33117</v>
      </c>
      <c r="H605" s="67">
        <f>VLOOKUP(H603,$H$3:$N$1076,7,FALSE)</f>
        <v>33178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27303</v>
      </c>
      <c r="M605" s="68">
        <f>VLOOKUP(M603,$M$3:$N$1076,2,FALSE)</f>
        <v>34304</v>
      </c>
    </row>
  </sheetData>
  <autoFilter ref="B2:M605"/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3" workbookViewId="0">
      <selection activeCell="S21" sqref="S21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4" t="s">
        <v>69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2" x14ac:dyDescent="0.25">
      <c r="A2" s="125" t="s">
        <v>73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2" x14ac:dyDescent="0.25">
      <c r="A3" s="74"/>
      <c r="B3" s="74"/>
      <c r="C3" s="128" t="s">
        <v>76</v>
      </c>
      <c r="D3" s="128"/>
      <c r="E3" s="129" t="s">
        <v>79</v>
      </c>
      <c r="F3" s="129"/>
      <c r="G3" s="74"/>
      <c r="H3" s="74"/>
      <c r="I3" s="74"/>
      <c r="J3" s="74"/>
      <c r="L3" s="75"/>
    </row>
    <row r="5" spans="1:12" ht="18.75" customHeight="1" x14ac:dyDescent="0.25">
      <c r="B5" s="118" t="s">
        <v>74</v>
      </c>
      <c r="C5" s="119"/>
      <c r="D5" s="119"/>
      <c r="E5" s="119"/>
      <c r="F5" s="119"/>
      <c r="G5" s="119"/>
      <c r="H5" s="119"/>
      <c r="I5" s="119"/>
      <c r="J5" s="120"/>
    </row>
    <row r="6" spans="1:12" ht="17.25" customHeight="1" thickBot="1" x14ac:dyDescent="0.3">
      <c r="A6" s="73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6" t="s">
        <v>12</v>
      </c>
      <c r="B7" s="77">
        <f>AREA1!E603</f>
        <v>-2.9</v>
      </c>
      <c r="C7" s="77">
        <f>AREA1!F603</f>
        <v>-3.1</v>
      </c>
      <c r="D7" s="77">
        <f>AREA1!G603</f>
        <v>-3.11</v>
      </c>
      <c r="E7" s="77">
        <f>AREA1!H603</f>
        <v>-2.93</v>
      </c>
      <c r="F7" s="77">
        <f>AREA1!I603</f>
        <v>-2.57</v>
      </c>
      <c r="G7" s="77">
        <f>AREA1!J603</f>
        <v>-2.61</v>
      </c>
      <c r="H7" s="77">
        <f>AREA1!K603</f>
        <v>-2.66</v>
      </c>
      <c r="I7" s="77">
        <f>AREA1!L603</f>
        <v>-2.23</v>
      </c>
      <c r="J7" s="78">
        <f>AREA1!M603</f>
        <v>-2.29</v>
      </c>
    </row>
    <row r="8" spans="1:12" ht="15.75" thickBot="1" x14ac:dyDescent="0.3">
      <c r="A8" s="127"/>
      <c r="B8" s="79">
        <f>AREA1!E605</f>
        <v>32540</v>
      </c>
      <c r="C8" s="79">
        <f>AREA1!F605</f>
        <v>33025</v>
      </c>
      <c r="D8" s="79">
        <f>AREA1!G605</f>
        <v>33117</v>
      </c>
      <c r="E8" s="79">
        <f>AREA1!H605</f>
        <v>33178</v>
      </c>
      <c r="F8" s="79">
        <f>AREA1!I605</f>
        <v>26908</v>
      </c>
      <c r="G8" s="79">
        <f>AREA1!J605</f>
        <v>33239</v>
      </c>
      <c r="H8" s="79">
        <f>AREA1!K605</f>
        <v>27150</v>
      </c>
      <c r="I8" s="79">
        <f>AREA1!L605</f>
        <v>27303</v>
      </c>
      <c r="J8" s="80">
        <f>AREA1!M605</f>
        <v>34304</v>
      </c>
    </row>
    <row r="9" spans="1:12" x14ac:dyDescent="0.25">
      <c r="A9" s="126" t="s">
        <v>13</v>
      </c>
      <c r="B9" s="77">
        <f>AREA2!E603</f>
        <v>-3.1</v>
      </c>
      <c r="C9" s="81">
        <f>AREA2!F603</f>
        <v>-3.18</v>
      </c>
      <c r="D9" s="77">
        <f>AREA2!G603</f>
        <v>-3.11</v>
      </c>
      <c r="E9" s="77">
        <f>AREA2!H603</f>
        <v>-2.93</v>
      </c>
      <c r="F9" s="77">
        <f>AREA2!I603</f>
        <v>-2.84</v>
      </c>
      <c r="G9" s="77">
        <f>AREA2!J603</f>
        <v>-2.6</v>
      </c>
      <c r="H9" s="77">
        <f>AREA2!K603</f>
        <v>-2.67</v>
      </c>
      <c r="I9" s="77">
        <f>AREA2!L603</f>
        <v>-2.23</v>
      </c>
      <c r="J9" s="78">
        <f>AREA2!M603</f>
        <v>-2.16</v>
      </c>
    </row>
    <row r="10" spans="1:12" ht="15.75" thickBot="1" x14ac:dyDescent="0.3">
      <c r="A10" s="127"/>
      <c r="B10" s="79">
        <f>AREA2!E605</f>
        <v>38047</v>
      </c>
      <c r="C10" s="79">
        <f>AREA2!F605</f>
        <v>38108</v>
      </c>
      <c r="D10" s="79">
        <f>AREA2!G605</f>
        <v>33117</v>
      </c>
      <c r="E10" s="79">
        <f>AREA2!H605</f>
        <v>40483</v>
      </c>
      <c r="F10" s="79">
        <f>AREA2!I605</f>
        <v>26908</v>
      </c>
      <c r="G10" s="79">
        <f>AREA2!J605</f>
        <v>33239</v>
      </c>
      <c r="H10" s="79">
        <f>AREA2!K605</f>
        <v>27150</v>
      </c>
      <c r="I10" s="79">
        <f>AREA2!L605</f>
        <v>27334</v>
      </c>
      <c r="J10" s="80">
        <f>AREA2!M605</f>
        <v>34304</v>
      </c>
    </row>
    <row r="11" spans="1:12" x14ac:dyDescent="0.25">
      <c r="A11" s="126" t="s">
        <v>14</v>
      </c>
      <c r="B11" s="81">
        <f>AREA3!E603</f>
        <v>-3.22</v>
      </c>
      <c r="C11" s="77">
        <f>AREA3!F603</f>
        <v>-2.62</v>
      </c>
      <c r="D11" s="77">
        <f>AREA3!G603</f>
        <v>-3.1</v>
      </c>
      <c r="E11" s="77">
        <f>AREA3!H603</f>
        <v>-3.18</v>
      </c>
      <c r="F11" s="77">
        <f>AREA3!I603</f>
        <v>-3.27</v>
      </c>
      <c r="G11" s="77">
        <f>AREA3!J603</f>
        <v>-2.75</v>
      </c>
      <c r="H11" s="77">
        <f>AREA3!K603</f>
        <v>-2.29</v>
      </c>
      <c r="I11" s="77">
        <f>AREA3!L603</f>
        <v>-2.54</v>
      </c>
      <c r="J11" s="78">
        <f>AREA3!M603</f>
        <v>-3.21</v>
      </c>
    </row>
    <row r="12" spans="1:12" ht="15.75" thickBot="1" x14ac:dyDescent="0.3">
      <c r="A12" s="127"/>
      <c r="B12" s="79">
        <f>AREA3!E605</f>
        <v>38047</v>
      </c>
      <c r="C12" s="79">
        <f>AREA3!F605</f>
        <v>40483</v>
      </c>
      <c r="D12" s="79">
        <f>AREA3!G605</f>
        <v>26724</v>
      </c>
      <c r="E12" s="79">
        <f>AREA3!H605</f>
        <v>26816</v>
      </c>
      <c r="F12" s="79">
        <f>AREA3!I605</f>
        <v>26908</v>
      </c>
      <c r="G12" s="79">
        <f>AREA3!J605</f>
        <v>33239</v>
      </c>
      <c r="H12" s="79">
        <f>AREA3!K605</f>
        <v>35827</v>
      </c>
      <c r="I12" s="79">
        <f>AREA3!L605</f>
        <v>36100</v>
      </c>
      <c r="J12" s="80">
        <f>AREA3!M605</f>
        <v>36495</v>
      </c>
    </row>
    <row r="13" spans="1:12" x14ac:dyDescent="0.25">
      <c r="A13" s="126" t="s">
        <v>15</v>
      </c>
      <c r="B13" s="77">
        <f>AREA6!E603</f>
        <v>-2.56</v>
      </c>
      <c r="C13" s="77">
        <f>AREA6!F603</f>
        <v>-2.85</v>
      </c>
      <c r="D13" s="77">
        <f>AREA6!G603</f>
        <v>-3.27</v>
      </c>
      <c r="E13" s="81">
        <f>AREA6!H603</f>
        <v>-3.42</v>
      </c>
      <c r="F13" s="81">
        <f>AREA6!I603</f>
        <v>-3.28</v>
      </c>
      <c r="G13" s="77">
        <f>AREA6!J603</f>
        <v>-2.36</v>
      </c>
      <c r="H13" s="77">
        <f>AREA6!K603</f>
        <v>-2.04</v>
      </c>
      <c r="I13" s="77">
        <f>AREA6!L603</f>
        <v>-2.2200000000000002</v>
      </c>
      <c r="J13" s="78">
        <f>AREA6!M603</f>
        <v>-2.92</v>
      </c>
    </row>
    <row r="14" spans="1:12" ht="15.75" thickBot="1" x14ac:dyDescent="0.3">
      <c r="A14" s="127"/>
      <c r="B14" s="79">
        <f>AREA6!E605</f>
        <v>39052</v>
      </c>
      <c r="C14" s="79">
        <f>AREA6!F605</f>
        <v>40483</v>
      </c>
      <c r="D14" s="79">
        <f>AREA6!G605</f>
        <v>26724</v>
      </c>
      <c r="E14" s="79">
        <f>AREA6!H605</f>
        <v>26785</v>
      </c>
      <c r="F14" s="79">
        <f>AREA6!I605</f>
        <v>26908</v>
      </c>
      <c r="G14" s="79">
        <f>AREA6!J605</f>
        <v>33239</v>
      </c>
      <c r="H14" s="79">
        <f>AREA6!K605</f>
        <v>43160</v>
      </c>
      <c r="I14" s="79">
        <f>AREA6!L605</f>
        <v>36130</v>
      </c>
      <c r="J14" s="80">
        <f>AREA6!M605</f>
        <v>36495</v>
      </c>
    </row>
    <row r="15" spans="1:12" x14ac:dyDescent="0.25">
      <c r="A15" s="126" t="s">
        <v>16</v>
      </c>
      <c r="B15" s="77">
        <f>AREA7!E603</f>
        <v>-2.25</v>
      </c>
      <c r="C15" s="77">
        <f>AREA7!F603</f>
        <v>-2.99</v>
      </c>
      <c r="D15" s="77">
        <f>AREA7!G603</f>
        <v>-2.92</v>
      </c>
      <c r="E15" s="77">
        <f>AREA7!H603</f>
        <v>-2.76</v>
      </c>
      <c r="F15" s="77">
        <f>AREA7!I603</f>
        <v>-2.62</v>
      </c>
      <c r="G15" s="77">
        <f>AREA7!J603</f>
        <v>-2.15</v>
      </c>
      <c r="H15" s="77">
        <f>AREA7!K603</f>
        <v>-2.31</v>
      </c>
      <c r="I15" s="81">
        <f>AREA7!L603</f>
        <v>-2.73</v>
      </c>
      <c r="J15" s="82">
        <f>AREA7!M603</f>
        <v>-3.23</v>
      </c>
    </row>
    <row r="16" spans="1:12" ht="15.75" thickBot="1" x14ac:dyDescent="0.3">
      <c r="A16" s="127"/>
      <c r="B16" s="79">
        <f>AREA7!E605</f>
        <v>35431</v>
      </c>
      <c r="C16" s="79">
        <f>AREA7!F605</f>
        <v>38108</v>
      </c>
      <c r="D16" s="79">
        <f>AREA7!G605</f>
        <v>41579</v>
      </c>
      <c r="E16" s="79">
        <f>AREA7!H605</f>
        <v>26785</v>
      </c>
      <c r="F16" s="79">
        <f>AREA7!I605</f>
        <v>26908</v>
      </c>
      <c r="G16" s="79">
        <f>AREA7!J605</f>
        <v>33208</v>
      </c>
      <c r="H16" s="79">
        <f>AREA7!K605</f>
        <v>35765</v>
      </c>
      <c r="I16" s="79">
        <f>AREA7!L605</f>
        <v>36100</v>
      </c>
      <c r="J16" s="80">
        <f>AREA7!M605</f>
        <v>36495</v>
      </c>
    </row>
    <row r="17" spans="1:15" x14ac:dyDescent="0.25">
      <c r="A17" s="126" t="s">
        <v>17</v>
      </c>
      <c r="B17" s="77">
        <f>AREA8!E603</f>
        <v>-2.79</v>
      </c>
      <c r="C17" s="77">
        <f>AREA8!F603</f>
        <v>-2.99</v>
      </c>
      <c r="D17" s="77">
        <f>AREA8!G603</f>
        <v>-3.21</v>
      </c>
      <c r="E17" s="77">
        <f>AREA8!H603</f>
        <v>-3.11</v>
      </c>
      <c r="F17" s="77">
        <f>AREA8!I603</f>
        <v>-3.18</v>
      </c>
      <c r="G17" s="77">
        <f>AREA8!J603</f>
        <v>-2.3199999999999998</v>
      </c>
      <c r="H17" s="77">
        <f>AREA8!K603</f>
        <v>-2.2799999999999998</v>
      </c>
      <c r="I17" s="77">
        <f>AREA8!L603</f>
        <v>-2.29</v>
      </c>
      <c r="J17" s="78">
        <f>AREA8!M603</f>
        <v>-3.06</v>
      </c>
    </row>
    <row r="18" spans="1:15" ht="15.75" thickBot="1" x14ac:dyDescent="0.3">
      <c r="A18" s="127"/>
      <c r="B18" s="79">
        <f>AREA8!E605</f>
        <v>39052</v>
      </c>
      <c r="C18" s="79">
        <f>AREA8!F605</f>
        <v>38108</v>
      </c>
      <c r="D18" s="79">
        <f>AREA8!G605</f>
        <v>26724</v>
      </c>
      <c r="E18" s="79">
        <f>AREA8!H605</f>
        <v>26785</v>
      </c>
      <c r="F18" s="79">
        <f>AREA8!I605</f>
        <v>26908</v>
      </c>
      <c r="G18" s="79">
        <f>AREA8!J605</f>
        <v>26999</v>
      </c>
      <c r="H18" s="79">
        <f>AREA8!K605</f>
        <v>27150</v>
      </c>
      <c r="I18" s="79">
        <f>AREA8!L605</f>
        <v>39783</v>
      </c>
      <c r="J18" s="80">
        <f>AREA8!M605</f>
        <v>36495</v>
      </c>
    </row>
    <row r="19" spans="1:15" x14ac:dyDescent="0.25">
      <c r="A19" s="126" t="s">
        <v>18</v>
      </c>
      <c r="B19" s="77">
        <f>AREA9!E603</f>
        <v>-2.86</v>
      </c>
      <c r="C19" s="77">
        <f>AREA9!F603</f>
        <v>-3.03</v>
      </c>
      <c r="D19" s="81">
        <f>AREA9!G603</f>
        <v>-3.35</v>
      </c>
      <c r="E19" s="77">
        <f>AREA9!H603</f>
        <v>-3.17</v>
      </c>
      <c r="F19" s="77">
        <f>AREA9!I603</f>
        <v>-3.15</v>
      </c>
      <c r="G19" s="81">
        <f>AREA9!J603</f>
        <v>-2.86</v>
      </c>
      <c r="H19" s="81">
        <f>AREA9!K603</f>
        <v>-2.83</v>
      </c>
      <c r="I19" s="77">
        <f>AREA9!L603</f>
        <v>-2.38</v>
      </c>
      <c r="J19" s="78">
        <f>AREA9!M603</f>
        <v>-2.65</v>
      </c>
    </row>
    <row r="20" spans="1:15" ht="15.75" thickBot="1" x14ac:dyDescent="0.3">
      <c r="A20" s="127"/>
      <c r="B20" s="79">
        <f>AREA9!E605</f>
        <v>38047</v>
      </c>
      <c r="C20" s="79">
        <f>AREA9!F605</f>
        <v>38108</v>
      </c>
      <c r="D20" s="79">
        <f>AREA9!G605</f>
        <v>26724</v>
      </c>
      <c r="E20" s="79">
        <f>AREA9!H605</f>
        <v>26724</v>
      </c>
      <c r="F20" s="79">
        <f>AREA9!I605</f>
        <v>26908</v>
      </c>
      <c r="G20" s="79">
        <f>AREA9!J605</f>
        <v>27303</v>
      </c>
      <c r="H20" s="79">
        <f>AREA9!K605</f>
        <v>27150</v>
      </c>
      <c r="I20" s="79">
        <f>AREA9!L605</f>
        <v>39600</v>
      </c>
      <c r="J20" s="80">
        <f>AREA9!M605</f>
        <v>39814</v>
      </c>
    </row>
    <row r="21" spans="1:15" s="76" customFormat="1" ht="15.75" thickBot="1" x14ac:dyDescent="0.3">
      <c r="A21" s="70"/>
      <c r="B21" s="83"/>
      <c r="C21" s="83"/>
      <c r="D21" s="83"/>
      <c r="E21" s="83"/>
      <c r="F21" s="83"/>
      <c r="G21" s="83"/>
      <c r="H21" s="83"/>
      <c r="I21" s="83"/>
      <c r="J21" s="84"/>
      <c r="O21" s="30"/>
    </row>
    <row r="22" spans="1:15" ht="17.25" customHeight="1" thickBot="1" x14ac:dyDescent="0.3">
      <c r="A22" s="72" t="s">
        <v>70</v>
      </c>
      <c r="B22" s="85">
        <f>MIN(B7,B9,B11,B13,B15,B17,B19)</f>
        <v>-3.22</v>
      </c>
      <c r="C22" s="85">
        <f t="shared" ref="C22:J22" si="0">MIN(C7,C9,C11,C13,C15,C17,C19)</f>
        <v>-3.18</v>
      </c>
      <c r="D22" s="85">
        <f t="shared" si="0"/>
        <v>-3.35</v>
      </c>
      <c r="E22" s="85">
        <f t="shared" si="0"/>
        <v>-3.42</v>
      </c>
      <c r="F22" s="85">
        <f t="shared" si="0"/>
        <v>-3.28</v>
      </c>
      <c r="G22" s="85">
        <f t="shared" si="0"/>
        <v>-2.86</v>
      </c>
      <c r="H22" s="85">
        <f t="shared" si="0"/>
        <v>-2.83</v>
      </c>
      <c r="I22" s="85">
        <f t="shared" si="0"/>
        <v>-2.73</v>
      </c>
      <c r="J22" s="85">
        <f t="shared" si="0"/>
        <v>-3.23</v>
      </c>
    </row>
    <row r="23" spans="1:15" ht="85.5" customHeight="1" x14ac:dyDescent="0.25">
      <c r="B23" s="90"/>
      <c r="C23" s="90"/>
      <c r="D23" s="90"/>
      <c r="E23" s="90"/>
      <c r="F23" s="90"/>
      <c r="G23" s="90"/>
      <c r="H23" s="90"/>
      <c r="I23" s="90"/>
      <c r="J23" s="90"/>
    </row>
    <row r="24" spans="1:15" ht="18.75" customHeight="1" x14ac:dyDescent="0.25">
      <c r="B24" s="121" t="s">
        <v>75</v>
      </c>
      <c r="C24" s="122"/>
      <c r="D24" s="122"/>
      <c r="E24" s="122"/>
      <c r="F24" s="122"/>
      <c r="G24" s="122"/>
      <c r="H24" s="122"/>
      <c r="I24" s="122"/>
      <c r="J24" s="123"/>
    </row>
    <row r="25" spans="1:15" ht="17.25" customHeight="1" thickBot="1" x14ac:dyDescent="0.3">
      <c r="A25" s="36" t="s">
        <v>10</v>
      </c>
      <c r="B25" s="91" t="s">
        <v>1</v>
      </c>
      <c r="C25" s="91" t="s">
        <v>2</v>
      </c>
      <c r="D25" s="91" t="s">
        <v>3</v>
      </c>
      <c r="E25" s="91" t="s">
        <v>4</v>
      </c>
      <c r="F25" s="91" t="s">
        <v>5</v>
      </c>
      <c r="G25" s="91" t="s">
        <v>6</v>
      </c>
      <c r="H25" s="91" t="s">
        <v>7</v>
      </c>
      <c r="I25" s="91" t="s">
        <v>8</v>
      </c>
      <c r="J25" s="91" t="s">
        <v>9</v>
      </c>
    </row>
    <row r="26" spans="1:15" x14ac:dyDescent="0.25">
      <c r="A26" s="35" t="s">
        <v>12</v>
      </c>
      <c r="B26" s="77">
        <f>AREA1!E604</f>
        <v>2.74</v>
      </c>
      <c r="C26" s="77">
        <f>AREA1!F604</f>
        <v>2.5499999999999998</v>
      </c>
      <c r="D26" s="77">
        <f>AREA1!G604</f>
        <v>2.59</v>
      </c>
      <c r="E26" s="77">
        <f>AREA1!H604</f>
        <v>2.39</v>
      </c>
      <c r="F26" s="77">
        <f>AREA1!I604</f>
        <v>2.57</v>
      </c>
      <c r="G26" s="77">
        <f>AREA1!J604</f>
        <v>2.58</v>
      </c>
      <c r="H26" s="77">
        <f>AREA1!K604</f>
        <v>2.1800000000000002</v>
      </c>
      <c r="I26" s="77">
        <f>AREA1!L604</f>
        <v>2.62</v>
      </c>
      <c r="J26" s="77">
        <f>AREA1!M604</f>
        <v>2.2400000000000002</v>
      </c>
    </row>
    <row r="27" spans="1:15" x14ac:dyDescent="0.25">
      <c r="A27" s="33" t="s">
        <v>13</v>
      </c>
      <c r="B27" s="86">
        <f>AREA2!E604</f>
        <v>2.75</v>
      </c>
      <c r="C27" s="86">
        <f>AREA2!F604</f>
        <v>2.5099999999999998</v>
      </c>
      <c r="D27" s="86">
        <f>AREA2!G604</f>
        <v>2.56</v>
      </c>
      <c r="E27" s="86">
        <f>AREA2!H604</f>
        <v>2.11</v>
      </c>
      <c r="F27" s="86">
        <f>AREA2!I604</f>
        <v>2.66</v>
      </c>
      <c r="G27" s="86">
        <f>AREA2!J604</f>
        <v>2.4500000000000002</v>
      </c>
      <c r="H27" s="86">
        <f>AREA2!K604</f>
        <v>2.15</v>
      </c>
      <c r="I27" s="86">
        <f>AREA2!L604</f>
        <v>2.73</v>
      </c>
      <c r="J27" s="86">
        <f>AREA2!M604</f>
        <v>2.4</v>
      </c>
    </row>
    <row r="28" spans="1:15" x14ac:dyDescent="0.25">
      <c r="A28" s="33" t="s">
        <v>14</v>
      </c>
      <c r="B28" s="86">
        <f>AREA3!E604</f>
        <v>2.7</v>
      </c>
      <c r="C28" s="86">
        <f>AREA3!F604</f>
        <v>3.07</v>
      </c>
      <c r="D28" s="86">
        <f>AREA3!G604</f>
        <v>3.16</v>
      </c>
      <c r="E28" s="86">
        <f>AREA3!H604</f>
        <v>2.58</v>
      </c>
      <c r="F28" s="86">
        <f>AREA3!I604</f>
        <v>2.86</v>
      </c>
      <c r="G28" s="86">
        <f>AREA3!J604</f>
        <v>2.97</v>
      </c>
      <c r="H28" s="86">
        <f>AREA3!K604</f>
        <v>2.34</v>
      </c>
      <c r="I28" s="86">
        <f>AREA3!L604</f>
        <v>2.38</v>
      </c>
      <c r="J28" s="86">
        <f>AREA3!M604</f>
        <v>1.95</v>
      </c>
    </row>
    <row r="29" spans="1:15" x14ac:dyDescent="0.25">
      <c r="A29" s="33" t="s">
        <v>15</v>
      </c>
      <c r="B29" s="86">
        <f>AREA6!E604</f>
        <v>2.83</v>
      </c>
      <c r="C29" s="86">
        <f>AREA6!F604</f>
        <v>2.68</v>
      </c>
      <c r="D29" s="86">
        <f>AREA6!G604</f>
        <v>2.82</v>
      </c>
      <c r="E29" s="86">
        <f>AREA6!H604</f>
        <v>2.52</v>
      </c>
      <c r="F29" s="86">
        <f>AREA6!I604</f>
        <v>2.5099999999999998</v>
      </c>
      <c r="G29" s="86">
        <f>AREA6!J604</f>
        <v>2.5099999999999998</v>
      </c>
      <c r="H29" s="86">
        <f>AREA6!K604</f>
        <v>2.56</v>
      </c>
      <c r="I29" s="86">
        <f>AREA6!L604</f>
        <v>2.89</v>
      </c>
      <c r="J29" s="86">
        <f>AREA6!M604</f>
        <v>2.59</v>
      </c>
    </row>
    <row r="30" spans="1:15" x14ac:dyDescent="0.25">
      <c r="A30" s="33" t="s">
        <v>16</v>
      </c>
      <c r="B30" s="86">
        <f>AREA7!E604</f>
        <v>3.12</v>
      </c>
      <c r="C30" s="86">
        <f>AREA7!F604</f>
        <v>2.5</v>
      </c>
      <c r="D30" s="86">
        <f>AREA7!G604</f>
        <v>2.57</v>
      </c>
      <c r="E30" s="86">
        <f>AREA7!H604</f>
        <v>2.71</v>
      </c>
      <c r="F30" s="86">
        <f>AREA7!I604</f>
        <v>2.65</v>
      </c>
      <c r="G30" s="86">
        <f>AREA7!J604</f>
        <v>2.3199999999999998</v>
      </c>
      <c r="H30" s="86">
        <f>AREA7!K604</f>
        <v>1.89</v>
      </c>
      <c r="I30" s="86">
        <f>AREA7!L604</f>
        <v>2.19</v>
      </c>
      <c r="J30" s="86">
        <f>AREA7!M604</f>
        <v>1.91</v>
      </c>
    </row>
    <row r="31" spans="1:15" x14ac:dyDescent="0.25">
      <c r="A31" s="33" t="s">
        <v>17</v>
      </c>
      <c r="B31" s="86">
        <f>AREA8!E604</f>
        <v>3.19</v>
      </c>
      <c r="C31" s="86">
        <f>AREA8!F604</f>
        <v>2.89</v>
      </c>
      <c r="D31" s="86">
        <f>AREA8!G604</f>
        <v>3</v>
      </c>
      <c r="E31" s="86">
        <f>AREA8!H604</f>
        <v>2.68</v>
      </c>
      <c r="F31" s="86">
        <f>AREA8!I604</f>
        <v>2.4500000000000002</v>
      </c>
      <c r="G31" s="86">
        <f>AREA8!J604</f>
        <v>2.48</v>
      </c>
      <c r="H31" s="86">
        <f>AREA8!K604</f>
        <v>2.36</v>
      </c>
      <c r="I31" s="86">
        <f>AREA8!L604</f>
        <v>2.2999999999999998</v>
      </c>
      <c r="J31" s="86">
        <f>AREA8!M604</f>
        <v>2</v>
      </c>
    </row>
    <row r="32" spans="1:15" ht="15.75" thickBot="1" x14ac:dyDescent="0.3">
      <c r="A32" s="69" t="s">
        <v>18</v>
      </c>
      <c r="B32" s="87">
        <f>AREA9!E604</f>
        <v>2.91</v>
      </c>
      <c r="C32" s="87">
        <f>AREA9!F604</f>
        <v>2.68</v>
      </c>
      <c r="D32" s="87">
        <f>AREA9!G604</f>
        <v>2.85</v>
      </c>
      <c r="E32" s="87">
        <f>AREA9!H604</f>
        <v>2.57</v>
      </c>
      <c r="F32" s="87">
        <f>AREA9!I604</f>
        <v>2.85</v>
      </c>
      <c r="G32" s="87">
        <f>AREA9!J604</f>
        <v>3</v>
      </c>
      <c r="H32" s="87">
        <f>AREA9!K604</f>
        <v>2.59</v>
      </c>
      <c r="I32" s="87">
        <f>AREA9!L604</f>
        <v>2.5499999999999998</v>
      </c>
      <c r="J32" s="87">
        <f>AREA9!M604</f>
        <v>2.0499999999999998</v>
      </c>
    </row>
    <row r="33" spans="1:16" ht="17.25" customHeight="1" thickBot="1" x14ac:dyDescent="0.3">
      <c r="A33" s="71" t="s">
        <v>72</v>
      </c>
      <c r="B33" s="88">
        <f>MAX(B26:B32)</f>
        <v>3.19</v>
      </c>
      <c r="C33" s="88">
        <f t="shared" ref="C33:J33" si="1">MAX(C26:C32)</f>
        <v>3.07</v>
      </c>
      <c r="D33" s="88">
        <f t="shared" si="1"/>
        <v>3.16</v>
      </c>
      <c r="E33" s="88">
        <f t="shared" si="1"/>
        <v>2.71</v>
      </c>
      <c r="F33" s="88">
        <f t="shared" si="1"/>
        <v>2.86</v>
      </c>
      <c r="G33" s="88">
        <f t="shared" si="1"/>
        <v>3</v>
      </c>
      <c r="H33" s="88">
        <f t="shared" si="1"/>
        <v>2.59</v>
      </c>
      <c r="I33" s="88">
        <f t="shared" si="1"/>
        <v>2.89</v>
      </c>
      <c r="J33" s="89">
        <f t="shared" si="1"/>
        <v>2.59</v>
      </c>
    </row>
    <row r="36" spans="1:16" x14ac:dyDescent="0.25">
      <c r="P36" s="76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7" workbookViewId="0">
      <selection activeCell="A598" sqref="A598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9" t="s">
        <v>36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9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60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3">
        <v>1.1000000000000001</v>
      </c>
      <c r="F575" s="93">
        <v>0.65</v>
      </c>
      <c r="G575" s="93">
        <v>0.53</v>
      </c>
      <c r="H575" s="93">
        <v>-0.05</v>
      </c>
      <c r="I575" s="93">
        <v>-0.06</v>
      </c>
      <c r="J575" s="93">
        <v>-0.11</v>
      </c>
      <c r="K575" s="93">
        <v>-0.95</v>
      </c>
      <c r="L575" s="93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3">
        <v>0.16</v>
      </c>
      <c r="F576" s="93">
        <v>1.55</v>
      </c>
      <c r="G576" s="93">
        <v>-0.31</v>
      </c>
      <c r="H576" s="93">
        <v>-0.13</v>
      </c>
      <c r="I576" s="93">
        <v>-0.06</v>
      </c>
      <c r="J576" s="93">
        <v>-0.11</v>
      </c>
      <c r="K576" s="93">
        <v>-0.95</v>
      </c>
      <c r="L576" s="93">
        <v>-0.39</v>
      </c>
      <c r="M576" s="93">
        <v>-1.23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7"/>
        <v>43313</v>
      </c>
      <c r="E577" s="93">
        <v>0.26</v>
      </c>
      <c r="F577" s="93">
        <v>0.69</v>
      </c>
      <c r="G577" s="93">
        <v>-0.06</v>
      </c>
      <c r="H577" s="93">
        <v>-0.13</v>
      </c>
      <c r="I577" s="93">
        <v>-0.11</v>
      </c>
      <c r="J577" s="93">
        <v>-0.11</v>
      </c>
      <c r="K577" s="93">
        <v>-0.96</v>
      </c>
      <c r="L577" s="93">
        <v>-0.4</v>
      </c>
      <c r="M577" s="93">
        <v>-1.23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7"/>
        <v>43344</v>
      </c>
      <c r="E578" s="93">
        <v>1</v>
      </c>
      <c r="F578" s="93">
        <v>0.61</v>
      </c>
      <c r="G578" s="93">
        <v>0.68</v>
      </c>
      <c r="H578" s="93">
        <v>0.56000000000000005</v>
      </c>
      <c r="I578" s="93">
        <v>-0.03</v>
      </c>
      <c r="J578" s="93">
        <v>-0.1</v>
      </c>
      <c r="K578" s="93">
        <v>-0.98</v>
      </c>
      <c r="L578" s="93">
        <v>-0.32</v>
      </c>
      <c r="M578" s="93">
        <v>-1.18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7"/>
        <v>43374</v>
      </c>
      <c r="E579" s="93">
        <v>1.36</v>
      </c>
      <c r="F579" s="93">
        <v>1.35</v>
      </c>
      <c r="G579" s="93">
        <v>1.82</v>
      </c>
      <c r="H579" s="93">
        <v>0.28999999999999998</v>
      </c>
      <c r="I579" s="93">
        <v>0.22</v>
      </c>
      <c r="J579" s="93">
        <v>0.19</v>
      </c>
      <c r="K579" s="93">
        <v>-0.79</v>
      </c>
      <c r="L579" s="93">
        <v>-0.22</v>
      </c>
      <c r="M579" s="93">
        <v>-0.99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7"/>
        <v>43405</v>
      </c>
      <c r="E580" s="93">
        <v>-0.25</v>
      </c>
      <c r="F580" s="93">
        <v>0.73</v>
      </c>
      <c r="G580" s="93">
        <v>0.78</v>
      </c>
      <c r="H580" s="93">
        <v>0.35</v>
      </c>
      <c r="I580" s="93">
        <v>0.11</v>
      </c>
      <c r="J580" s="93">
        <v>0.19</v>
      </c>
      <c r="K580" s="93">
        <v>-0.65</v>
      </c>
      <c r="L580" s="93">
        <v>-0.34</v>
      </c>
      <c r="M580" s="93">
        <v>-0.84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7"/>
        <v>43435</v>
      </c>
      <c r="E581" s="93">
        <v>1.1399999999999999</v>
      </c>
      <c r="F581" s="93">
        <v>1.25</v>
      </c>
      <c r="G581" s="93">
        <v>1.26</v>
      </c>
      <c r="H581" s="93">
        <v>1.32</v>
      </c>
      <c r="I581" s="93">
        <v>1.1000000000000001</v>
      </c>
      <c r="J581" s="93">
        <v>0.15</v>
      </c>
      <c r="K581" s="93">
        <v>0.09</v>
      </c>
      <c r="L581" s="93">
        <v>7.0000000000000007E-2</v>
      </c>
      <c r="M581" s="93">
        <v>-0.35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7"/>
        <v>43466</v>
      </c>
      <c r="E582" s="93">
        <v>1.55</v>
      </c>
      <c r="F582" s="93">
        <v>1.54</v>
      </c>
      <c r="G582" s="93">
        <v>1.84</v>
      </c>
      <c r="H582" s="93">
        <v>2.0499999999999998</v>
      </c>
      <c r="I582" s="93">
        <v>1.3</v>
      </c>
      <c r="J582" s="93">
        <v>0.64</v>
      </c>
      <c r="K582" s="93">
        <v>0.53</v>
      </c>
      <c r="L582" s="93">
        <v>0.32</v>
      </c>
      <c r="M582" s="95">
        <v>0.27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7"/>
        <v>43497</v>
      </c>
      <c r="E583" s="93">
        <v>0.86</v>
      </c>
      <c r="F583" s="93">
        <v>1.7</v>
      </c>
      <c r="G583" s="93">
        <v>1.83</v>
      </c>
      <c r="H583" s="93">
        <v>1.84</v>
      </c>
      <c r="I583" s="93">
        <v>1.61</v>
      </c>
      <c r="J583" s="93">
        <v>1.07</v>
      </c>
      <c r="K583" s="93">
        <v>0.84</v>
      </c>
      <c r="L583" s="93">
        <v>0.15</v>
      </c>
      <c r="M583" s="5">
        <v>0.49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7"/>
        <v>43525</v>
      </c>
      <c r="E584" s="93">
        <v>0.82</v>
      </c>
      <c r="F584" s="93">
        <v>1.71</v>
      </c>
      <c r="G584" s="93">
        <v>1.95</v>
      </c>
      <c r="H584" s="93">
        <v>1.95</v>
      </c>
      <c r="I584" s="93">
        <v>2.06</v>
      </c>
      <c r="J584" s="93">
        <v>1.22</v>
      </c>
      <c r="K584" s="93">
        <v>1</v>
      </c>
      <c r="L584" s="93">
        <v>0.3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7"/>
        <v>43556</v>
      </c>
      <c r="E585" s="93">
        <v>0.13</v>
      </c>
      <c r="F585" s="93">
        <v>0.93</v>
      </c>
      <c r="G585" s="93">
        <v>1.65</v>
      </c>
      <c r="H585" s="93">
        <v>1.92</v>
      </c>
      <c r="I585" s="93">
        <v>2.09</v>
      </c>
      <c r="J585" s="93">
        <v>1.32</v>
      </c>
      <c r="K585" s="93">
        <v>1.0900000000000001</v>
      </c>
      <c r="L585" s="93">
        <v>0.34</v>
      </c>
      <c r="M585" s="5">
        <v>0.85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7"/>
        <v>43586</v>
      </c>
      <c r="E586" s="93">
        <v>-0.7</v>
      </c>
      <c r="F586" s="93">
        <v>0.4</v>
      </c>
      <c r="G586" s="93">
        <v>1.7</v>
      </c>
      <c r="H586" s="93">
        <v>1.84</v>
      </c>
      <c r="I586" s="93">
        <v>1.85</v>
      </c>
      <c r="J586" s="93">
        <v>1.25</v>
      </c>
      <c r="K586" s="93">
        <v>1.01</v>
      </c>
      <c r="L586" s="93">
        <v>0.21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7"/>
        <v>43617</v>
      </c>
      <c r="E587" s="93">
        <v>1.24</v>
      </c>
      <c r="F587" s="93">
        <v>-0.01</v>
      </c>
      <c r="G587" s="93">
        <v>1.57</v>
      </c>
      <c r="H587" s="93">
        <v>1.87</v>
      </c>
      <c r="I587" s="93">
        <v>1.88</v>
      </c>
      <c r="J587" s="93">
        <v>1.31</v>
      </c>
      <c r="K587" s="93">
        <v>1.06</v>
      </c>
      <c r="L587" s="93">
        <v>0.26</v>
      </c>
      <c r="M587" s="5">
        <v>0.67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7"/>
        <v>43647</v>
      </c>
      <c r="E588" s="93">
        <v>0.31</v>
      </c>
      <c r="F588" s="93">
        <v>0.01</v>
      </c>
      <c r="G588" s="93">
        <v>0.82</v>
      </c>
      <c r="H588" s="93">
        <v>1.63</v>
      </c>
      <c r="I588" s="93">
        <v>1.88</v>
      </c>
      <c r="J588" s="93">
        <v>1.31</v>
      </c>
      <c r="K588" s="93">
        <v>1.07</v>
      </c>
      <c r="L588" s="93">
        <v>0.26</v>
      </c>
      <c r="M588" s="5">
        <v>0.67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7"/>
        <v>43678</v>
      </c>
      <c r="E589" s="93">
        <v>0.62</v>
      </c>
      <c r="F589" s="93">
        <v>1.08</v>
      </c>
      <c r="G589" s="93">
        <v>0.52</v>
      </c>
      <c r="H589" s="93">
        <v>1.74</v>
      </c>
      <c r="I589" s="93">
        <v>1.88</v>
      </c>
      <c r="J589" s="93">
        <v>1.28</v>
      </c>
      <c r="K589" s="93">
        <v>1.07</v>
      </c>
      <c r="L589" s="93">
        <v>0.27</v>
      </c>
      <c r="M589" s="5">
        <v>0.67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7"/>
        <v>43709</v>
      </c>
      <c r="E590" s="93">
        <v>0.9</v>
      </c>
      <c r="F590" s="93">
        <v>0.78</v>
      </c>
      <c r="G590" s="93">
        <v>0.12</v>
      </c>
      <c r="H590" s="93">
        <v>1.61</v>
      </c>
      <c r="I590" s="93">
        <v>1.91</v>
      </c>
      <c r="J590" s="93">
        <v>1.36</v>
      </c>
      <c r="K590" s="93">
        <v>1.0900000000000001</v>
      </c>
      <c r="L590" s="93">
        <v>0.24</v>
      </c>
      <c r="M590" s="5">
        <v>0.71</v>
      </c>
      <c r="N590" s="64">
        <f t="shared" ref="N590:N602" si="28">D590</f>
        <v>43709</v>
      </c>
    </row>
    <row r="591" spans="2:14" x14ac:dyDescent="0.25">
      <c r="B591" s="7">
        <v>2019</v>
      </c>
      <c r="C591" s="92">
        <v>10</v>
      </c>
      <c r="D591" s="4">
        <f t="shared" si="27"/>
        <v>43739</v>
      </c>
      <c r="E591" s="93">
        <v>0.65</v>
      </c>
      <c r="F591" s="93">
        <v>0.74</v>
      </c>
      <c r="G591" s="93">
        <v>0.49</v>
      </c>
      <c r="H591" s="93">
        <v>0.94</v>
      </c>
      <c r="I591" s="93">
        <v>1.75</v>
      </c>
      <c r="J591" s="93">
        <v>1.37</v>
      </c>
      <c r="K591" s="93">
        <v>1.18</v>
      </c>
      <c r="L591" s="93">
        <v>0.28000000000000003</v>
      </c>
      <c r="M591" s="5">
        <v>0.69</v>
      </c>
      <c r="N591" s="64">
        <f t="shared" si="28"/>
        <v>43739</v>
      </c>
    </row>
    <row r="592" spans="2:14" x14ac:dyDescent="0.25">
      <c r="B592" s="7">
        <v>2019</v>
      </c>
      <c r="C592" s="92">
        <v>11</v>
      </c>
      <c r="D592" s="4">
        <f t="shared" si="27"/>
        <v>43770</v>
      </c>
      <c r="E592" s="93">
        <v>-0.77</v>
      </c>
      <c r="F592" s="93">
        <v>-0.11</v>
      </c>
      <c r="G592" s="93">
        <v>0.05</v>
      </c>
      <c r="H592" s="93">
        <v>0.23</v>
      </c>
      <c r="I592" s="93">
        <v>1.61</v>
      </c>
      <c r="J592" s="93">
        <v>1.18</v>
      </c>
      <c r="K592" s="93">
        <v>1.08</v>
      </c>
      <c r="L592" s="93">
        <v>0.28999999999999998</v>
      </c>
      <c r="M592" s="5">
        <v>0.5</v>
      </c>
      <c r="N592" s="64">
        <f t="shared" si="28"/>
        <v>43770</v>
      </c>
    </row>
    <row r="593" spans="1:14" x14ac:dyDescent="0.25">
      <c r="B593" s="7">
        <v>2019</v>
      </c>
      <c r="C593" s="92">
        <v>12</v>
      </c>
      <c r="D593" s="4">
        <f t="shared" si="27"/>
        <v>43800</v>
      </c>
      <c r="E593" s="93">
        <v>1.53</v>
      </c>
      <c r="F593" s="93">
        <v>1.27</v>
      </c>
      <c r="G593" s="93">
        <v>1.3</v>
      </c>
      <c r="H593" s="93">
        <v>1.1399999999999999</v>
      </c>
      <c r="I593" s="93">
        <v>1.78</v>
      </c>
      <c r="J593" s="93">
        <v>2</v>
      </c>
      <c r="K593" s="93">
        <v>1.29</v>
      </c>
      <c r="L593" s="93">
        <v>1.1000000000000001</v>
      </c>
      <c r="M593" s="5">
        <v>1.02</v>
      </c>
      <c r="N593" s="64">
        <f t="shared" si="28"/>
        <v>43800</v>
      </c>
    </row>
    <row r="594" spans="1:14" x14ac:dyDescent="0.25">
      <c r="B594" s="7">
        <v>2020</v>
      </c>
      <c r="C594" s="92">
        <v>1</v>
      </c>
      <c r="D594" s="4">
        <f t="shared" si="27"/>
        <v>43831</v>
      </c>
      <c r="E594" s="93">
        <v>1.01</v>
      </c>
      <c r="F594" s="93">
        <v>1.41</v>
      </c>
      <c r="G594" s="93">
        <v>1.51</v>
      </c>
      <c r="H594" s="93">
        <v>1.43</v>
      </c>
      <c r="I594" s="93">
        <v>1.53</v>
      </c>
      <c r="J594" s="93">
        <v>1.92</v>
      </c>
      <c r="K594" s="93">
        <v>1.44</v>
      </c>
      <c r="L594" s="93">
        <v>1.33</v>
      </c>
      <c r="M594" s="5">
        <v>1.07</v>
      </c>
      <c r="N594" s="64">
        <f t="shared" si="28"/>
        <v>43831</v>
      </c>
    </row>
    <row r="595" spans="1:14" x14ac:dyDescent="0.25">
      <c r="B595" s="7">
        <v>2020</v>
      </c>
      <c r="C595" s="92">
        <v>2</v>
      </c>
      <c r="D595" s="4">
        <f t="shared" si="27"/>
        <v>43862</v>
      </c>
      <c r="E595" s="93">
        <v>0.26</v>
      </c>
      <c r="F595" s="93">
        <v>1.54</v>
      </c>
      <c r="G595" s="93">
        <v>1.39</v>
      </c>
      <c r="H595" s="93">
        <v>1.44</v>
      </c>
      <c r="I595" s="93">
        <v>1.4</v>
      </c>
      <c r="J595" s="93">
        <v>2.0099999999999998</v>
      </c>
      <c r="K595" s="93">
        <v>1.75</v>
      </c>
      <c r="L595" s="93">
        <v>1.51</v>
      </c>
      <c r="M595" s="5">
        <v>0.87</v>
      </c>
      <c r="N595" s="64">
        <f t="shared" si="28"/>
        <v>43862</v>
      </c>
    </row>
    <row r="596" spans="1:14" x14ac:dyDescent="0.25">
      <c r="B596" s="7">
        <v>2020</v>
      </c>
      <c r="C596" s="92">
        <v>3</v>
      </c>
      <c r="D596" s="4">
        <f t="shared" si="27"/>
        <v>43891</v>
      </c>
      <c r="E596" s="93">
        <v>-0.15</v>
      </c>
      <c r="F596" s="93">
        <v>0.62</v>
      </c>
      <c r="G596" s="93">
        <v>1.21</v>
      </c>
      <c r="H596" s="93">
        <v>1.22</v>
      </c>
      <c r="I596" s="93">
        <v>1.17</v>
      </c>
      <c r="J596" s="93">
        <v>2.11</v>
      </c>
      <c r="K596" s="93">
        <v>1.62</v>
      </c>
      <c r="L596" s="93">
        <v>1.44</v>
      </c>
      <c r="M596" s="5">
        <v>0.81</v>
      </c>
      <c r="N596" s="64">
        <f t="shared" si="28"/>
        <v>43891</v>
      </c>
    </row>
    <row r="597" spans="1:14" ht="15.75" thickBot="1" x14ac:dyDescent="0.3">
      <c r="B597" s="7">
        <v>2020</v>
      </c>
      <c r="C597" s="92">
        <v>4</v>
      </c>
      <c r="D597" s="4">
        <f t="shared" si="27"/>
        <v>43922</v>
      </c>
      <c r="E597" s="93">
        <v>0.78</v>
      </c>
      <c r="F597" s="93">
        <v>0.18</v>
      </c>
      <c r="G597" s="93">
        <v>1.19</v>
      </c>
      <c r="H597" s="93">
        <v>1.3</v>
      </c>
      <c r="I597" s="93">
        <v>1.24</v>
      </c>
      <c r="J597" s="93">
        <v>2.21</v>
      </c>
      <c r="K597" s="93">
        <v>1.76</v>
      </c>
      <c r="L597" s="93">
        <v>1.61</v>
      </c>
      <c r="M597" s="5">
        <v>0.92</v>
      </c>
      <c r="N597" s="64">
        <f t="shared" si="28"/>
        <v>43922</v>
      </c>
    </row>
    <row r="598" spans="1:14" hidden="1" x14ac:dyDescent="0.25">
      <c r="B598" s="7">
        <v>2020</v>
      </c>
      <c r="C598" s="92">
        <v>5</v>
      </c>
      <c r="D598" s="4">
        <f t="shared" si="27"/>
        <v>43952</v>
      </c>
      <c r="E598" s="93">
        <v>-0.69</v>
      </c>
      <c r="F598" s="93">
        <v>-0.09</v>
      </c>
      <c r="G598" s="93">
        <v>1.33</v>
      </c>
      <c r="H598" s="93">
        <v>1.22</v>
      </c>
      <c r="I598" s="93">
        <v>1.26</v>
      </c>
      <c r="J598" s="93">
        <v>2.0699999999999998</v>
      </c>
      <c r="K598" s="93">
        <v>1.73</v>
      </c>
      <c r="L598" s="93">
        <v>1.55</v>
      </c>
      <c r="M598" s="5">
        <v>0.82</v>
      </c>
      <c r="N598" s="64">
        <f t="shared" si="28"/>
        <v>43952</v>
      </c>
    </row>
    <row r="599" spans="1:14" hidden="1" x14ac:dyDescent="0.25">
      <c r="B599" s="7">
        <v>2020</v>
      </c>
      <c r="C599" s="92">
        <v>6</v>
      </c>
      <c r="D599" s="4">
        <f t="shared" si="27"/>
        <v>43983</v>
      </c>
      <c r="E599" s="93">
        <v>-0.57999999999999996</v>
      </c>
      <c r="F599" s="93">
        <v>0.13</v>
      </c>
      <c r="G599" s="93">
        <v>0.55000000000000004</v>
      </c>
      <c r="H599" s="93">
        <v>1.1599999999999999</v>
      </c>
      <c r="I599" s="93">
        <v>1.19</v>
      </c>
      <c r="J599" s="93">
        <v>2.0099999999999998</v>
      </c>
      <c r="K599" s="93">
        <v>1.72</v>
      </c>
      <c r="L599" s="93">
        <v>1.54</v>
      </c>
      <c r="M599" s="5">
        <v>0.82</v>
      </c>
      <c r="N599" s="64">
        <f t="shared" si="28"/>
        <v>43983</v>
      </c>
    </row>
    <row r="600" spans="1:14" hidden="1" x14ac:dyDescent="0.25">
      <c r="B600" s="7">
        <v>2020</v>
      </c>
      <c r="C600" s="92">
        <v>7</v>
      </c>
      <c r="D600" s="4">
        <f t="shared" si="27"/>
        <v>44013</v>
      </c>
      <c r="E600" s="93">
        <v>0.3</v>
      </c>
      <c r="F600" s="93">
        <v>-1</v>
      </c>
      <c r="G600" s="93">
        <v>-0.09</v>
      </c>
      <c r="H600" s="93">
        <v>1.0900000000000001</v>
      </c>
      <c r="I600" s="93">
        <v>1.18</v>
      </c>
      <c r="J600" s="93">
        <v>2.0099999999999998</v>
      </c>
      <c r="K600" s="93">
        <v>1.72</v>
      </c>
      <c r="L600" s="93">
        <v>1.55</v>
      </c>
      <c r="M600" s="5">
        <v>0.82</v>
      </c>
      <c r="N600" s="64">
        <f t="shared" si="28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8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7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8"/>
        <v>44075</v>
      </c>
    </row>
    <row r="603" spans="1:14" x14ac:dyDescent="0.25">
      <c r="A603" t="s">
        <v>28</v>
      </c>
      <c r="B603" s="102" t="s">
        <v>25</v>
      </c>
      <c r="C603" s="103"/>
      <c r="D603" s="103"/>
      <c r="E603" s="66">
        <f>MIN(E3:E602)</f>
        <v>-3.1</v>
      </c>
      <c r="F603" s="66">
        <f t="shared" ref="F603:L603" si="29">MIN(F3:F602)</f>
        <v>-3.18</v>
      </c>
      <c r="G603" s="66">
        <f t="shared" si="29"/>
        <v>-3.11</v>
      </c>
      <c r="H603" s="66">
        <f t="shared" si="29"/>
        <v>-2.93</v>
      </c>
      <c r="I603" s="66">
        <f t="shared" si="29"/>
        <v>-2.84</v>
      </c>
      <c r="J603" s="66">
        <f t="shared" si="29"/>
        <v>-2.6</v>
      </c>
      <c r="K603" s="66">
        <f t="shared" si="29"/>
        <v>-2.67</v>
      </c>
      <c r="L603" s="66">
        <f t="shared" si="29"/>
        <v>-2.23</v>
      </c>
      <c r="M603" s="66">
        <f>MIN(M3:M602)</f>
        <v>-2.16</v>
      </c>
    </row>
    <row r="604" spans="1:14" x14ac:dyDescent="0.25">
      <c r="A604" t="s">
        <v>28</v>
      </c>
      <c r="B604" s="104" t="s">
        <v>26</v>
      </c>
      <c r="C604" s="105"/>
      <c r="D604" s="105"/>
      <c r="E604" s="65">
        <f>MAX(E3:E602)</f>
        <v>2.75</v>
      </c>
      <c r="F604" s="65">
        <f t="shared" ref="F604:L604" si="30">MAX(F3:F602)</f>
        <v>2.5099999999999998</v>
      </c>
      <c r="G604" s="65">
        <f t="shared" si="30"/>
        <v>2.56</v>
      </c>
      <c r="H604" s="65">
        <f t="shared" si="30"/>
        <v>2.11</v>
      </c>
      <c r="I604" s="65">
        <f t="shared" si="30"/>
        <v>2.66</v>
      </c>
      <c r="J604" s="65">
        <f t="shared" si="30"/>
        <v>2.4500000000000002</v>
      </c>
      <c r="K604" s="65">
        <f t="shared" si="30"/>
        <v>2.15</v>
      </c>
      <c r="L604" s="65">
        <f t="shared" si="30"/>
        <v>2.73</v>
      </c>
      <c r="M604" s="65">
        <f>MAX(M3:M602)</f>
        <v>2.4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33117</v>
      </c>
      <c r="H605" s="67">
        <f>VLOOKUP(H603,$H$3:$N$1076,7,FALSE)</f>
        <v>40483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27334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4" workbookViewId="0">
      <selection activeCell="A598" sqref="A598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37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9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3">
        <v>1.35</v>
      </c>
      <c r="F575" s="93">
        <v>1.55</v>
      </c>
      <c r="G575" s="93">
        <v>0.88</v>
      </c>
      <c r="H575" s="93">
        <v>0.04</v>
      </c>
      <c r="I575" s="93">
        <v>-0.04</v>
      </c>
      <c r="J575" s="93">
        <v>-0.43</v>
      </c>
      <c r="K575" s="93">
        <v>-1.38</v>
      </c>
      <c r="L575" s="93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3">
        <v>-0.1</v>
      </c>
      <c r="F576" s="93">
        <v>1.96</v>
      </c>
      <c r="G576" s="93">
        <v>0.51</v>
      </c>
      <c r="H576" s="93">
        <v>0.09</v>
      </c>
      <c r="I576" s="93">
        <v>-0.03</v>
      </c>
      <c r="J576" s="93">
        <v>-0.42</v>
      </c>
      <c r="K576" s="93">
        <v>-1.37</v>
      </c>
      <c r="L576" s="93">
        <v>-0.74</v>
      </c>
      <c r="M576" s="93">
        <v>-1.49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3"/>
        <v>43313</v>
      </c>
      <c r="E577" s="93">
        <v>-0.01</v>
      </c>
      <c r="F577" s="93">
        <v>0.86</v>
      </c>
      <c r="G577" s="93">
        <v>0.81</v>
      </c>
      <c r="H577" s="93">
        <v>0.18</v>
      </c>
      <c r="I577" s="93">
        <v>-0.04</v>
      </c>
      <c r="J577" s="93">
        <v>-0.41</v>
      </c>
      <c r="K577" s="93">
        <v>-1.37</v>
      </c>
      <c r="L577" s="93">
        <v>-0.78</v>
      </c>
      <c r="M577" s="93">
        <v>-1.5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3"/>
        <v>43344</v>
      </c>
      <c r="E578" s="93">
        <v>1.65</v>
      </c>
      <c r="F578" s="93">
        <v>0.97</v>
      </c>
      <c r="G578" s="93">
        <v>1.64</v>
      </c>
      <c r="H578" s="93">
        <v>0.97</v>
      </c>
      <c r="I578" s="93">
        <v>0.14000000000000001</v>
      </c>
      <c r="J578" s="93">
        <v>-0.35</v>
      </c>
      <c r="K578" s="93">
        <v>-1.27</v>
      </c>
      <c r="L578" s="93">
        <v>-0.71</v>
      </c>
      <c r="M578" s="93">
        <v>-1.45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3"/>
        <v>43374</v>
      </c>
      <c r="E579" s="93">
        <v>2.31</v>
      </c>
      <c r="F579" s="93">
        <v>2.37</v>
      </c>
      <c r="G579" s="93">
        <v>2.86</v>
      </c>
      <c r="H579" s="93">
        <v>1.55</v>
      </c>
      <c r="I579" s="93">
        <v>0.92</v>
      </c>
      <c r="J579" s="93">
        <v>0.24</v>
      </c>
      <c r="K579" s="93">
        <v>-0.92</v>
      </c>
      <c r="L579" s="93">
        <v>-0.41</v>
      </c>
      <c r="M579" s="93">
        <v>-0.86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3"/>
        <v>43405</v>
      </c>
      <c r="E580" s="93">
        <v>-0.25</v>
      </c>
      <c r="F580" s="93">
        <v>1.59</v>
      </c>
      <c r="G580" s="93">
        <v>1.77</v>
      </c>
      <c r="H580" s="93">
        <v>1.65</v>
      </c>
      <c r="I580" s="93">
        <v>0.87</v>
      </c>
      <c r="J580" s="93">
        <v>0.25</v>
      </c>
      <c r="K580" s="93">
        <v>-0.69</v>
      </c>
      <c r="L580" s="93">
        <v>-0.32</v>
      </c>
      <c r="M580" s="93">
        <v>-0.83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3"/>
        <v>43435</v>
      </c>
      <c r="E581" s="93">
        <v>0.86</v>
      </c>
      <c r="F581" s="93">
        <v>1.44</v>
      </c>
      <c r="G581" s="93">
        <v>1.48</v>
      </c>
      <c r="H581" s="93">
        <v>1.87</v>
      </c>
      <c r="I581" s="93">
        <v>1.52</v>
      </c>
      <c r="J581" s="93">
        <v>0.14000000000000001</v>
      </c>
      <c r="K581" s="93">
        <v>-0.18</v>
      </c>
      <c r="L581" s="93">
        <v>-0.12</v>
      </c>
      <c r="M581" s="93">
        <v>-0.55000000000000004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3"/>
        <v>43466</v>
      </c>
      <c r="E582" s="93">
        <v>1.63</v>
      </c>
      <c r="F582" s="93">
        <v>1.35</v>
      </c>
      <c r="G582" s="93">
        <v>2.08</v>
      </c>
      <c r="H582" s="93">
        <v>2.58</v>
      </c>
      <c r="I582" s="93">
        <v>1.84</v>
      </c>
      <c r="J582" s="93">
        <v>0.84</v>
      </c>
      <c r="K582" s="93">
        <v>0.38</v>
      </c>
      <c r="L582" s="93">
        <v>0.15</v>
      </c>
      <c r="M582" s="95">
        <v>0.26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3"/>
        <v>43497</v>
      </c>
      <c r="E583" s="93">
        <v>1.47</v>
      </c>
      <c r="F583" s="93">
        <v>1.82</v>
      </c>
      <c r="G583" s="93">
        <v>2.27</v>
      </c>
      <c r="H583" s="93">
        <v>2.34</v>
      </c>
      <c r="I583" s="93">
        <v>2.37</v>
      </c>
      <c r="J583" s="93">
        <v>1.41</v>
      </c>
      <c r="K583" s="93">
        <v>0.95</v>
      </c>
      <c r="L583" s="93">
        <v>0.28000000000000003</v>
      </c>
      <c r="M583" s="5">
        <v>0.78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3"/>
        <v>43525</v>
      </c>
      <c r="E584" s="93">
        <v>0.74</v>
      </c>
      <c r="F584" s="93">
        <v>1.99</v>
      </c>
      <c r="G584" s="93">
        <v>2.33</v>
      </c>
      <c r="H584" s="93">
        <v>2.34</v>
      </c>
      <c r="I584" s="93">
        <v>2.74</v>
      </c>
      <c r="J584" s="93">
        <v>1.71</v>
      </c>
      <c r="K584" s="93">
        <v>1.1599999999999999</v>
      </c>
      <c r="L584" s="93">
        <v>0.38</v>
      </c>
      <c r="M584" s="5">
        <v>1.05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3"/>
        <v>43556</v>
      </c>
      <c r="E585" s="93">
        <v>0.77</v>
      </c>
      <c r="F585" s="93">
        <v>1.52</v>
      </c>
      <c r="G585" s="93">
        <v>1.86</v>
      </c>
      <c r="H585" s="93">
        <v>2.44</v>
      </c>
      <c r="I585" s="93">
        <v>2.86</v>
      </c>
      <c r="J585" s="93">
        <v>1.79</v>
      </c>
      <c r="K585" s="93">
        <v>1.31</v>
      </c>
      <c r="L585" s="93">
        <v>0.52</v>
      </c>
      <c r="M585" s="5">
        <v>1.17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3"/>
        <v>43586</v>
      </c>
      <c r="E586" s="93">
        <v>-1.49</v>
      </c>
      <c r="F586" s="93">
        <v>0.39</v>
      </c>
      <c r="G586" s="93">
        <v>1.78</v>
      </c>
      <c r="H586" s="93">
        <v>2.2999999999999998</v>
      </c>
      <c r="I586" s="93">
        <v>2.36</v>
      </c>
      <c r="J586" s="93">
        <v>1.71</v>
      </c>
      <c r="K586" s="93">
        <v>1.21</v>
      </c>
      <c r="L586" s="93">
        <v>0.34</v>
      </c>
      <c r="M586" s="5">
        <v>0.88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3"/>
        <v>43617</v>
      </c>
      <c r="E587" s="93">
        <v>1.19</v>
      </c>
      <c r="F587" s="93">
        <v>0.36</v>
      </c>
      <c r="G587" s="93">
        <v>1.86</v>
      </c>
      <c r="H587" s="93">
        <v>2.2799999999999998</v>
      </c>
      <c r="I587" s="93">
        <v>2.34</v>
      </c>
      <c r="J587" s="93">
        <v>1.81</v>
      </c>
      <c r="K587" s="93">
        <v>1.34</v>
      </c>
      <c r="L587" s="93">
        <v>0.46</v>
      </c>
      <c r="M587" s="5">
        <v>0.91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3"/>
        <v>43647</v>
      </c>
      <c r="E588" s="93">
        <v>-0.08</v>
      </c>
      <c r="F588" s="93">
        <v>-0.1</v>
      </c>
      <c r="G588" s="93">
        <v>1.21</v>
      </c>
      <c r="H588" s="93">
        <v>1.71</v>
      </c>
      <c r="I588" s="93">
        <v>2.29</v>
      </c>
      <c r="J588" s="93">
        <v>1.78</v>
      </c>
      <c r="K588" s="93">
        <v>1.33</v>
      </c>
      <c r="L588" s="93">
        <v>0.45</v>
      </c>
      <c r="M588" s="5">
        <v>0.9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3"/>
        <v>43678</v>
      </c>
      <c r="E589" s="93">
        <v>1.1000000000000001</v>
      </c>
      <c r="F589" s="93">
        <v>1.07</v>
      </c>
      <c r="G589" s="93">
        <v>0.66</v>
      </c>
      <c r="H589" s="93">
        <v>1.81</v>
      </c>
      <c r="I589" s="93">
        <v>2.33</v>
      </c>
      <c r="J589" s="93">
        <v>1.83</v>
      </c>
      <c r="K589" s="93">
        <v>1.39</v>
      </c>
      <c r="L589" s="93">
        <v>0.51</v>
      </c>
      <c r="M589" s="5">
        <v>0.92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3"/>
        <v>43709</v>
      </c>
      <c r="E590" s="93">
        <v>1.33</v>
      </c>
      <c r="F590" s="93">
        <v>1.1499999999999999</v>
      </c>
      <c r="G590" s="93">
        <v>0.63</v>
      </c>
      <c r="H590" s="93">
        <v>1.95</v>
      </c>
      <c r="I590" s="93">
        <v>2.35</v>
      </c>
      <c r="J590" s="93">
        <v>1.94</v>
      </c>
      <c r="K590" s="93">
        <v>1.48</v>
      </c>
      <c r="L590" s="93">
        <v>0.62</v>
      </c>
      <c r="M590" s="5">
        <v>1.01</v>
      </c>
      <c r="N590" s="64">
        <f t="shared" si="20"/>
        <v>43709</v>
      </c>
    </row>
    <row r="591" spans="2:14" x14ac:dyDescent="0.25">
      <c r="B591" s="7">
        <v>2019</v>
      </c>
      <c r="C591" s="92">
        <v>10</v>
      </c>
      <c r="D591" s="4">
        <f t="shared" si="23"/>
        <v>43739</v>
      </c>
      <c r="E591" s="93">
        <v>1.38</v>
      </c>
      <c r="F591" s="93">
        <v>1.59</v>
      </c>
      <c r="G591" s="93">
        <v>1.04</v>
      </c>
      <c r="H591" s="93">
        <v>1.67</v>
      </c>
      <c r="I591" s="93">
        <v>2.08</v>
      </c>
      <c r="J591" s="93">
        <v>2.08</v>
      </c>
      <c r="K591" s="93">
        <v>1.64</v>
      </c>
      <c r="L591" s="93">
        <v>0.61</v>
      </c>
      <c r="M591" s="5">
        <v>0.98</v>
      </c>
      <c r="N591" s="64">
        <f t="shared" si="20"/>
        <v>43739</v>
      </c>
    </row>
    <row r="592" spans="2:14" x14ac:dyDescent="0.25">
      <c r="B592" s="7">
        <v>2019</v>
      </c>
      <c r="C592" s="92">
        <v>11</v>
      </c>
      <c r="D592" s="4">
        <f t="shared" si="23"/>
        <v>43770</v>
      </c>
      <c r="E592" s="93">
        <v>-1.29</v>
      </c>
      <c r="F592" s="93">
        <v>0.46</v>
      </c>
      <c r="G592" s="93">
        <v>0.74</v>
      </c>
      <c r="H592" s="93">
        <v>0.68</v>
      </c>
      <c r="I592" s="93">
        <v>1.87</v>
      </c>
      <c r="J592" s="93">
        <v>1.88</v>
      </c>
      <c r="K592" s="93">
        <v>1.41</v>
      </c>
      <c r="L592" s="93">
        <v>0.56000000000000005</v>
      </c>
      <c r="M592" s="5">
        <v>0.83</v>
      </c>
      <c r="N592" s="64">
        <f t="shared" si="20"/>
        <v>43770</v>
      </c>
    </row>
    <row r="593" spans="1:14" x14ac:dyDescent="0.25">
      <c r="B593" s="7">
        <v>2019</v>
      </c>
      <c r="C593" s="92">
        <v>12</v>
      </c>
      <c r="D593" s="4">
        <f t="shared" si="23"/>
        <v>43800</v>
      </c>
      <c r="E593" s="93">
        <v>1.23</v>
      </c>
      <c r="F593" s="93">
        <v>1.08</v>
      </c>
      <c r="G593" s="93">
        <v>1.17</v>
      </c>
      <c r="H593" s="93">
        <v>1.0900000000000001</v>
      </c>
      <c r="I593" s="93">
        <v>1.98</v>
      </c>
      <c r="J593" s="93">
        <v>2.68</v>
      </c>
      <c r="K593" s="93">
        <v>1.68</v>
      </c>
      <c r="L593" s="93">
        <v>1.31</v>
      </c>
      <c r="M593" s="5">
        <v>1.29</v>
      </c>
      <c r="N593" s="64">
        <f t="shared" ref="N593:N602" si="24">D593</f>
        <v>43800</v>
      </c>
    </row>
    <row r="594" spans="1:14" x14ac:dyDescent="0.25">
      <c r="B594" s="7">
        <v>2020</v>
      </c>
      <c r="C594" s="92">
        <v>1</v>
      </c>
      <c r="D594" s="4">
        <f t="shared" si="23"/>
        <v>43831</v>
      </c>
      <c r="E594" s="93">
        <v>1.33</v>
      </c>
      <c r="F594" s="93">
        <v>1.25</v>
      </c>
      <c r="G594" s="93">
        <v>1.64</v>
      </c>
      <c r="H594" s="93">
        <v>1.49</v>
      </c>
      <c r="I594" s="93">
        <v>1.83</v>
      </c>
      <c r="J594" s="93">
        <v>2.68</v>
      </c>
      <c r="K594" s="93">
        <v>1.96</v>
      </c>
      <c r="L594" s="93">
        <v>1.62</v>
      </c>
      <c r="M594" s="5">
        <v>1.35</v>
      </c>
      <c r="N594" s="64">
        <f t="shared" si="24"/>
        <v>43831</v>
      </c>
    </row>
    <row r="595" spans="1:14" x14ac:dyDescent="0.25">
      <c r="B595" s="7">
        <v>2020</v>
      </c>
      <c r="C595" s="92">
        <v>2</v>
      </c>
      <c r="D595" s="4">
        <f t="shared" si="23"/>
        <v>43862</v>
      </c>
      <c r="E595" s="93">
        <v>-0.08</v>
      </c>
      <c r="F595" s="93">
        <v>1.36</v>
      </c>
      <c r="G595" s="93">
        <v>1.36</v>
      </c>
      <c r="H595" s="93">
        <v>1.48</v>
      </c>
      <c r="I595" s="93">
        <v>1.46</v>
      </c>
      <c r="J595" s="93">
        <v>2.73</v>
      </c>
      <c r="K595" s="93">
        <v>2.2400000000000002</v>
      </c>
      <c r="L595" s="93">
        <v>1.79</v>
      </c>
      <c r="M595" s="5">
        <v>1.17</v>
      </c>
      <c r="N595" s="64">
        <f t="shared" si="24"/>
        <v>43862</v>
      </c>
    </row>
    <row r="596" spans="1:14" x14ac:dyDescent="0.25">
      <c r="B596" s="7">
        <v>2020</v>
      </c>
      <c r="C596" s="92">
        <v>3</v>
      </c>
      <c r="D596" s="4">
        <f t="shared" si="23"/>
        <v>43891</v>
      </c>
      <c r="E596" s="93">
        <v>0.94</v>
      </c>
      <c r="F596" s="93">
        <v>1.1499999999999999</v>
      </c>
      <c r="G596" s="93">
        <v>1.46</v>
      </c>
      <c r="H596" s="93">
        <v>1.52</v>
      </c>
      <c r="I596" s="93">
        <v>1.53</v>
      </c>
      <c r="J596" s="93">
        <v>2.96</v>
      </c>
      <c r="K596" s="93">
        <v>2.3199999999999998</v>
      </c>
      <c r="L596" s="93">
        <v>1.94</v>
      </c>
      <c r="M596" s="5">
        <v>1.26</v>
      </c>
      <c r="N596" s="64">
        <f t="shared" si="24"/>
        <v>43891</v>
      </c>
    </row>
    <row r="597" spans="1:14" ht="15.75" thickBot="1" x14ac:dyDescent="0.3">
      <c r="B597" s="7">
        <v>2020</v>
      </c>
      <c r="C597" s="92">
        <v>4</v>
      </c>
      <c r="D597" s="4">
        <f t="shared" si="23"/>
        <v>43922</v>
      </c>
      <c r="E597" s="93">
        <v>0.26</v>
      </c>
      <c r="F597" s="93">
        <v>0.44</v>
      </c>
      <c r="G597" s="93">
        <v>1.2</v>
      </c>
      <c r="H597" s="93">
        <v>1.54</v>
      </c>
      <c r="I597" s="93">
        <v>1.43</v>
      </c>
      <c r="J597" s="93">
        <v>2.97</v>
      </c>
      <c r="K597" s="93">
        <v>2.2999999999999998</v>
      </c>
      <c r="L597" s="93">
        <v>2.04</v>
      </c>
      <c r="M597" s="5">
        <v>1.33</v>
      </c>
      <c r="N597" s="64">
        <f t="shared" si="24"/>
        <v>43922</v>
      </c>
    </row>
    <row r="598" spans="1:14" hidden="1" x14ac:dyDescent="0.25">
      <c r="B598" s="7">
        <v>2020</v>
      </c>
      <c r="C598" s="92">
        <v>5</v>
      </c>
      <c r="D598" s="4">
        <f t="shared" si="23"/>
        <v>43952</v>
      </c>
      <c r="E598" s="93">
        <v>-0.41</v>
      </c>
      <c r="F598" s="93">
        <v>0.51</v>
      </c>
      <c r="G598" s="93">
        <v>1.35</v>
      </c>
      <c r="H598" s="93">
        <v>1.41</v>
      </c>
      <c r="I598" s="93">
        <v>1.51</v>
      </c>
      <c r="J598" s="93">
        <v>2.65</v>
      </c>
      <c r="K598" s="93">
        <v>2.34</v>
      </c>
      <c r="L598" s="93">
        <v>1.98</v>
      </c>
      <c r="M598" s="5">
        <v>1.25</v>
      </c>
      <c r="N598" s="64">
        <f t="shared" si="24"/>
        <v>43952</v>
      </c>
    </row>
    <row r="599" spans="1:14" hidden="1" x14ac:dyDescent="0.25">
      <c r="B599" s="7">
        <v>2020</v>
      </c>
      <c r="C599" s="92">
        <v>6</v>
      </c>
      <c r="D599" s="4">
        <f t="shared" si="23"/>
        <v>43983</v>
      </c>
      <c r="E599" s="93">
        <v>-0.8</v>
      </c>
      <c r="F599" s="93">
        <v>-0.49</v>
      </c>
      <c r="G599" s="93">
        <v>0.81</v>
      </c>
      <c r="H599" s="93">
        <v>1.24</v>
      </c>
      <c r="I599" s="93">
        <v>1.34</v>
      </c>
      <c r="J599" s="93">
        <v>2.5299999999999998</v>
      </c>
      <c r="K599" s="93">
        <v>2.3199999999999998</v>
      </c>
      <c r="L599" s="93">
        <v>1.98</v>
      </c>
      <c r="M599" s="5">
        <v>1.23</v>
      </c>
      <c r="N599" s="64">
        <f t="shared" si="24"/>
        <v>43983</v>
      </c>
    </row>
    <row r="600" spans="1:14" hidden="1" x14ac:dyDescent="0.25">
      <c r="B600" s="7">
        <v>2020</v>
      </c>
      <c r="C600" s="92">
        <v>7</v>
      </c>
      <c r="D600" s="4">
        <f t="shared" si="23"/>
        <v>44013</v>
      </c>
      <c r="E600" s="93">
        <v>0.04</v>
      </c>
      <c r="F600" s="93">
        <v>-0.89</v>
      </c>
      <c r="G600" s="93">
        <v>0.02</v>
      </c>
      <c r="H600" s="93">
        <v>0.96</v>
      </c>
      <c r="I600" s="93">
        <v>1.32</v>
      </c>
      <c r="J600" s="93">
        <v>2.5</v>
      </c>
      <c r="K600" s="93">
        <v>2.2999999999999998</v>
      </c>
      <c r="L600" s="93">
        <v>1.98</v>
      </c>
      <c r="M600" s="5">
        <v>1.23</v>
      </c>
      <c r="N600" s="64">
        <f t="shared" si="24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4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3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4"/>
        <v>44075</v>
      </c>
    </row>
    <row r="603" spans="1:14" x14ac:dyDescent="0.25">
      <c r="A603" t="s">
        <v>29</v>
      </c>
      <c r="B603" s="102" t="s">
        <v>25</v>
      </c>
      <c r="C603" s="103"/>
      <c r="D603" s="103"/>
      <c r="E603" s="66">
        <f>MIN(E3:E602)</f>
        <v>-3.22</v>
      </c>
      <c r="F603" s="66">
        <f t="shared" ref="F603:M603" si="25">MIN(F3:F602)</f>
        <v>-2.62</v>
      </c>
      <c r="G603" s="66">
        <f t="shared" si="25"/>
        <v>-3.1</v>
      </c>
      <c r="H603" s="66">
        <f t="shared" si="25"/>
        <v>-3.18</v>
      </c>
      <c r="I603" s="66">
        <f t="shared" si="25"/>
        <v>-3.27</v>
      </c>
      <c r="J603" s="66">
        <f t="shared" si="25"/>
        <v>-2.75</v>
      </c>
      <c r="K603" s="66">
        <f t="shared" si="25"/>
        <v>-2.29</v>
      </c>
      <c r="L603" s="66">
        <f t="shared" si="25"/>
        <v>-2.54</v>
      </c>
      <c r="M603" s="66">
        <f t="shared" si="25"/>
        <v>-3.21</v>
      </c>
    </row>
    <row r="604" spans="1:14" x14ac:dyDescent="0.25">
      <c r="A604" t="s">
        <v>29</v>
      </c>
      <c r="B604" s="104" t="s">
        <v>26</v>
      </c>
      <c r="C604" s="105"/>
      <c r="D604" s="105"/>
      <c r="E604" s="65">
        <f>MAX(E3:E602)</f>
        <v>2.7</v>
      </c>
      <c r="F604" s="65">
        <f t="shared" ref="F604:M604" si="26">MAX(F3:F602)</f>
        <v>3.07</v>
      </c>
      <c r="G604" s="65">
        <f t="shared" si="26"/>
        <v>3.16</v>
      </c>
      <c r="H604" s="65">
        <f t="shared" si="26"/>
        <v>2.58</v>
      </c>
      <c r="I604" s="65">
        <f t="shared" si="26"/>
        <v>2.86</v>
      </c>
      <c r="J604" s="65">
        <f t="shared" si="26"/>
        <v>2.97</v>
      </c>
      <c r="K604" s="65">
        <f t="shared" si="26"/>
        <v>2.34</v>
      </c>
      <c r="L604" s="65">
        <f t="shared" si="26"/>
        <v>2.38</v>
      </c>
      <c r="M604" s="65">
        <f t="shared" si="26"/>
        <v>1.95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26816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35827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3" workbookViewId="0">
      <selection activeCell="A598" sqref="A598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38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1.6</v>
      </c>
      <c r="F575" s="93">
        <v>1.21</v>
      </c>
      <c r="G575" s="93">
        <v>0.11</v>
      </c>
      <c r="H575" s="93">
        <v>-0.32</v>
      </c>
      <c r="I575" s="93">
        <v>-0.42</v>
      </c>
      <c r="J575" s="93">
        <v>-0.83</v>
      </c>
      <c r="K575" s="93">
        <v>-1.57</v>
      </c>
      <c r="L575" s="93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0.05</v>
      </c>
      <c r="F576" s="93">
        <v>1.34</v>
      </c>
      <c r="G576" s="93">
        <v>-0.28000000000000003</v>
      </c>
      <c r="H576" s="93">
        <v>-0.38</v>
      </c>
      <c r="I576" s="93">
        <v>-0.39</v>
      </c>
      <c r="J576" s="93">
        <v>-0.79</v>
      </c>
      <c r="K576" s="93">
        <v>-1.53</v>
      </c>
      <c r="L576" s="93">
        <v>-0.81</v>
      </c>
      <c r="M576" s="93">
        <v>-1.43</v>
      </c>
      <c r="N576" s="64">
        <f t="shared" si="17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0.68</v>
      </c>
      <c r="F577" s="93">
        <v>1.37</v>
      </c>
      <c r="G577" s="93">
        <v>0.37</v>
      </c>
      <c r="H577" s="93">
        <v>-0.45</v>
      </c>
      <c r="I577" s="93">
        <v>-0.34</v>
      </c>
      <c r="J577" s="93">
        <v>-0.73</v>
      </c>
      <c r="K577" s="93">
        <v>-1.5</v>
      </c>
      <c r="L577" s="93">
        <v>-0.79</v>
      </c>
      <c r="M577" s="93">
        <v>-1.4</v>
      </c>
      <c r="N577" s="64">
        <f t="shared" si="17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0.95</v>
      </c>
      <c r="F578" s="93">
        <v>0.67</v>
      </c>
      <c r="G578" s="93">
        <v>1.21</v>
      </c>
      <c r="H578" s="93">
        <v>0.18</v>
      </c>
      <c r="I578" s="93">
        <v>-0.26</v>
      </c>
      <c r="J578" s="93">
        <v>-0.73</v>
      </c>
      <c r="K578" s="93">
        <v>-1.49</v>
      </c>
      <c r="L578" s="93">
        <v>-0.83</v>
      </c>
      <c r="M578" s="93">
        <v>-1.4</v>
      </c>
      <c r="N578" s="64">
        <f t="shared" si="17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1.22</v>
      </c>
      <c r="F579" s="93">
        <v>1.28</v>
      </c>
      <c r="G579" s="93">
        <v>1.78</v>
      </c>
      <c r="H579" s="93">
        <v>0.28000000000000003</v>
      </c>
      <c r="I579" s="93">
        <v>-0.03</v>
      </c>
      <c r="J579" s="93">
        <v>-0.48</v>
      </c>
      <c r="K579" s="93">
        <v>-1.48</v>
      </c>
      <c r="L579" s="93">
        <v>-0.87</v>
      </c>
      <c r="M579" s="93">
        <v>-1.1499999999999999</v>
      </c>
      <c r="N579" s="64">
        <f t="shared" si="17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0.27</v>
      </c>
      <c r="F580" s="93">
        <v>0.8</v>
      </c>
      <c r="G580" s="93">
        <v>1.18</v>
      </c>
      <c r="H580" s="93">
        <v>0.72</v>
      </c>
      <c r="I580" s="93">
        <v>-0.08</v>
      </c>
      <c r="J580" s="93">
        <v>-0.35</v>
      </c>
      <c r="K580" s="93">
        <v>-1.1499999999999999</v>
      </c>
      <c r="L580" s="93">
        <v>-0.66</v>
      </c>
      <c r="M580" s="93">
        <v>-0.97</v>
      </c>
      <c r="N580" s="64">
        <f t="shared" ref="N580:N602" si="26">D580</f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</v>
      </c>
      <c r="F581" s="93">
        <v>1.07</v>
      </c>
      <c r="G581" s="93">
        <v>1.1100000000000001</v>
      </c>
      <c r="H581" s="93">
        <v>1.4</v>
      </c>
      <c r="I581" s="93">
        <v>0.8</v>
      </c>
      <c r="J581" s="93">
        <v>-0.38</v>
      </c>
      <c r="K581" s="93">
        <v>-0.79</v>
      </c>
      <c r="L581" s="93">
        <v>-0.69</v>
      </c>
      <c r="M581" s="93">
        <v>-0.71</v>
      </c>
      <c r="N581" s="64">
        <f t="shared" si="26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5"/>
        <v>43466</v>
      </c>
      <c r="E582" s="93">
        <v>1.24</v>
      </c>
      <c r="F582" s="93">
        <v>1.22</v>
      </c>
      <c r="G582" s="93">
        <v>1.49</v>
      </c>
      <c r="H582" s="93">
        <v>1.82</v>
      </c>
      <c r="I582" s="93">
        <v>1.04</v>
      </c>
      <c r="J582" s="93">
        <v>0.19</v>
      </c>
      <c r="K582" s="93">
        <v>-0.22</v>
      </c>
      <c r="L582" s="93">
        <v>-0.56000000000000005</v>
      </c>
      <c r="M582" s="95">
        <v>-0.08</v>
      </c>
      <c r="N582" s="64">
        <f t="shared" si="26"/>
        <v>43466</v>
      </c>
    </row>
    <row r="583" spans="2:14" x14ac:dyDescent="0.25">
      <c r="B583" s="7">
        <v>2019</v>
      </c>
      <c r="C583" s="92">
        <v>2</v>
      </c>
      <c r="D583" s="4">
        <f t="shared" si="25"/>
        <v>43497</v>
      </c>
      <c r="E583" s="93">
        <v>1.9</v>
      </c>
      <c r="F583" s="93">
        <v>1.9</v>
      </c>
      <c r="G583" s="93">
        <v>1.91</v>
      </c>
      <c r="H583" s="93">
        <v>2.12</v>
      </c>
      <c r="I583" s="93">
        <v>1.92</v>
      </c>
      <c r="J583" s="93">
        <v>0.99</v>
      </c>
      <c r="K583" s="93">
        <v>0.54</v>
      </c>
      <c r="L583" s="93">
        <v>-0.1</v>
      </c>
      <c r="M583" s="5">
        <v>0.56999999999999995</v>
      </c>
      <c r="N583" s="64">
        <f t="shared" si="26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1.1499999999999999</v>
      </c>
      <c r="F584" s="93">
        <v>2.04</v>
      </c>
      <c r="G584" s="93">
        <v>2.12</v>
      </c>
      <c r="H584" s="93">
        <v>2.15</v>
      </c>
      <c r="I584" s="93">
        <v>2.38</v>
      </c>
      <c r="J584" s="93">
        <v>1.33</v>
      </c>
      <c r="K584" s="93">
        <v>0.83</v>
      </c>
      <c r="L584" s="93">
        <v>-0.01</v>
      </c>
      <c r="M584" s="5">
        <v>0.82</v>
      </c>
      <c r="N584" s="64">
        <f t="shared" si="26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0.85</v>
      </c>
      <c r="F585" s="93">
        <v>1.97</v>
      </c>
      <c r="G585" s="93">
        <v>2.0499999999999998</v>
      </c>
      <c r="H585" s="93">
        <v>2.2400000000000002</v>
      </c>
      <c r="I585" s="93">
        <v>2.5099999999999998</v>
      </c>
      <c r="J585" s="93">
        <v>1.36</v>
      </c>
      <c r="K585" s="93">
        <v>0.95</v>
      </c>
      <c r="L585" s="93">
        <v>0.13</v>
      </c>
      <c r="M585" s="5">
        <v>0.9</v>
      </c>
      <c r="N585" s="64">
        <f t="shared" si="26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-1.54</v>
      </c>
      <c r="F586" s="93">
        <v>0.72</v>
      </c>
      <c r="G586" s="93">
        <v>1.95</v>
      </c>
      <c r="H586" s="93">
        <v>2.0499999999999998</v>
      </c>
      <c r="I586" s="93">
        <v>2.27</v>
      </c>
      <c r="J586" s="93">
        <v>1.32</v>
      </c>
      <c r="K586" s="93">
        <v>0.81</v>
      </c>
      <c r="L586" s="93">
        <v>0</v>
      </c>
      <c r="M586" s="5">
        <v>0.56000000000000005</v>
      </c>
      <c r="N586" s="64">
        <f t="shared" si="26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1.1299999999999999</v>
      </c>
      <c r="F587" s="93">
        <v>0.34</v>
      </c>
      <c r="G587" s="93">
        <v>2</v>
      </c>
      <c r="H587" s="93">
        <v>2.11</v>
      </c>
      <c r="I587" s="93">
        <v>2.19</v>
      </c>
      <c r="J587" s="93">
        <v>1.45</v>
      </c>
      <c r="K587" s="93">
        <v>0.88</v>
      </c>
      <c r="L587" s="93">
        <v>0.12</v>
      </c>
      <c r="M587" s="5">
        <v>0.61</v>
      </c>
      <c r="N587" s="64">
        <f t="shared" si="26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0.04</v>
      </c>
      <c r="F588" s="93">
        <v>-0.05</v>
      </c>
      <c r="G588" s="93">
        <v>1.77</v>
      </c>
      <c r="H588" s="93">
        <v>1.95</v>
      </c>
      <c r="I588" s="93">
        <v>2.14</v>
      </c>
      <c r="J588" s="93">
        <v>1.42</v>
      </c>
      <c r="K588" s="93">
        <v>0.87</v>
      </c>
      <c r="L588" s="93">
        <v>0.12</v>
      </c>
      <c r="M588" s="5">
        <v>0.59</v>
      </c>
      <c r="N588" s="64">
        <f t="shared" si="26"/>
        <v>43647</v>
      </c>
    </row>
    <row r="589" spans="2:14" x14ac:dyDescent="0.25">
      <c r="B589" s="7">
        <v>2019</v>
      </c>
      <c r="C589" s="92">
        <v>8</v>
      </c>
      <c r="D589" s="4">
        <f t="shared" si="25"/>
        <v>43678</v>
      </c>
      <c r="E589" s="93">
        <v>0.3</v>
      </c>
      <c r="F589" s="93">
        <v>0.83</v>
      </c>
      <c r="G589" s="93">
        <v>0.87</v>
      </c>
      <c r="H589" s="93">
        <v>1.99</v>
      </c>
      <c r="I589" s="93">
        <v>2.09</v>
      </c>
      <c r="J589" s="93">
        <v>1.42</v>
      </c>
      <c r="K589" s="93">
        <v>0.89</v>
      </c>
      <c r="L589" s="93">
        <v>0.13</v>
      </c>
      <c r="M589" s="5">
        <v>0.59</v>
      </c>
      <c r="N589" s="64">
        <f t="shared" si="26"/>
        <v>43678</v>
      </c>
    </row>
    <row r="590" spans="2:14" x14ac:dyDescent="0.25">
      <c r="B590" s="7">
        <v>2019</v>
      </c>
      <c r="C590" s="92">
        <v>9</v>
      </c>
      <c r="D590" s="4">
        <f t="shared" si="25"/>
        <v>43709</v>
      </c>
      <c r="E590" s="93">
        <v>1.3</v>
      </c>
      <c r="F590" s="93">
        <v>0.81</v>
      </c>
      <c r="G590" s="93">
        <v>0.51</v>
      </c>
      <c r="H590" s="93">
        <v>2.1</v>
      </c>
      <c r="I590" s="93">
        <v>2.17</v>
      </c>
      <c r="J590" s="93">
        <v>1.54</v>
      </c>
      <c r="K590" s="93">
        <v>0.99</v>
      </c>
      <c r="L590" s="93">
        <v>0.21</v>
      </c>
      <c r="M590" s="5">
        <v>0.63</v>
      </c>
      <c r="N590" s="64">
        <f t="shared" si="26"/>
        <v>43709</v>
      </c>
    </row>
    <row r="591" spans="2:14" x14ac:dyDescent="0.25">
      <c r="B591" s="7">
        <v>2019</v>
      </c>
      <c r="C591" s="92">
        <v>10</v>
      </c>
      <c r="D591" s="4">
        <f t="shared" si="25"/>
        <v>43739</v>
      </c>
      <c r="E591" s="93">
        <v>1.32</v>
      </c>
      <c r="F591" s="93">
        <v>1.43</v>
      </c>
      <c r="G591" s="93">
        <v>0.85</v>
      </c>
      <c r="H591" s="93">
        <v>2.09</v>
      </c>
      <c r="I591" s="93">
        <v>2.23</v>
      </c>
      <c r="J591" s="93">
        <v>1.64</v>
      </c>
      <c r="K591" s="93">
        <v>1.1599999999999999</v>
      </c>
      <c r="L591" s="93">
        <v>0.22</v>
      </c>
      <c r="M591" s="5">
        <v>0.6</v>
      </c>
      <c r="N591" s="64">
        <f t="shared" si="26"/>
        <v>43739</v>
      </c>
    </row>
    <row r="592" spans="2:14" x14ac:dyDescent="0.25">
      <c r="B592" s="7">
        <v>2019</v>
      </c>
      <c r="C592" s="92">
        <v>11</v>
      </c>
      <c r="D592" s="4">
        <f t="shared" si="25"/>
        <v>43770</v>
      </c>
      <c r="E592" s="93">
        <v>-1.0900000000000001</v>
      </c>
      <c r="F592" s="93">
        <v>0.44</v>
      </c>
      <c r="G592" s="93">
        <v>0.61</v>
      </c>
      <c r="H592" s="93">
        <v>0.76</v>
      </c>
      <c r="I592" s="93">
        <v>1.96</v>
      </c>
      <c r="J592" s="93">
        <v>1.41</v>
      </c>
      <c r="K592" s="93">
        <v>1.02</v>
      </c>
      <c r="L592" s="93">
        <v>0.24</v>
      </c>
      <c r="M592" s="5">
        <v>0.55000000000000004</v>
      </c>
      <c r="N592" s="64">
        <f t="shared" si="26"/>
        <v>43770</v>
      </c>
    </row>
    <row r="593" spans="1:14" x14ac:dyDescent="0.25">
      <c r="B593" s="7">
        <v>2019</v>
      </c>
      <c r="C593" s="92">
        <v>12</v>
      </c>
      <c r="D593" s="4">
        <f t="shared" si="25"/>
        <v>43800</v>
      </c>
      <c r="E593" s="93">
        <v>0.99</v>
      </c>
      <c r="F593" s="93">
        <v>0.78</v>
      </c>
      <c r="G593" s="93">
        <v>0.85</v>
      </c>
      <c r="H593" s="93">
        <v>0.8</v>
      </c>
      <c r="I593" s="93">
        <v>1.91</v>
      </c>
      <c r="J593" s="93">
        <v>2.08</v>
      </c>
      <c r="K593" s="93">
        <v>1.19</v>
      </c>
      <c r="L593" s="93">
        <v>0.72</v>
      </c>
      <c r="M593" s="5">
        <v>0.69</v>
      </c>
      <c r="N593" s="64">
        <f t="shared" si="26"/>
        <v>43800</v>
      </c>
    </row>
    <row r="594" spans="1:14" x14ac:dyDescent="0.25">
      <c r="B594" s="7">
        <v>2020</v>
      </c>
      <c r="C594" s="92">
        <v>1</v>
      </c>
      <c r="D594" s="4">
        <f t="shared" si="25"/>
        <v>43831</v>
      </c>
      <c r="E594" s="93">
        <v>1.22</v>
      </c>
      <c r="F594" s="93">
        <v>0.92</v>
      </c>
      <c r="G594" s="93">
        <v>1.27</v>
      </c>
      <c r="H594" s="93">
        <v>1.1100000000000001</v>
      </c>
      <c r="I594" s="93">
        <v>1.87</v>
      </c>
      <c r="J594" s="93">
        <v>2.15</v>
      </c>
      <c r="K594" s="93">
        <v>1.5</v>
      </c>
      <c r="L594" s="93">
        <v>1.08</v>
      </c>
      <c r="M594" s="5">
        <v>0.72</v>
      </c>
      <c r="N594" s="64">
        <f t="shared" si="26"/>
        <v>43831</v>
      </c>
    </row>
    <row r="595" spans="1:14" x14ac:dyDescent="0.25">
      <c r="B595" s="7">
        <v>2020</v>
      </c>
      <c r="C595" s="92">
        <v>2</v>
      </c>
      <c r="D595" s="4">
        <f t="shared" si="25"/>
        <v>43862</v>
      </c>
      <c r="E595" s="93">
        <v>-0.57999999999999996</v>
      </c>
      <c r="F595" s="93">
        <v>0.96</v>
      </c>
      <c r="G595" s="93">
        <v>0.93</v>
      </c>
      <c r="H595" s="93">
        <v>1.03</v>
      </c>
      <c r="I595" s="93">
        <v>1.1399999999999999</v>
      </c>
      <c r="J595" s="93">
        <v>2.19</v>
      </c>
      <c r="K595" s="93">
        <v>1.62</v>
      </c>
      <c r="L595" s="93">
        <v>1.1499999999999999</v>
      </c>
      <c r="M595" s="5">
        <v>0.56000000000000005</v>
      </c>
      <c r="N595" s="64">
        <f t="shared" si="26"/>
        <v>43862</v>
      </c>
    </row>
    <row r="596" spans="1:14" x14ac:dyDescent="0.25">
      <c r="B596" s="7">
        <v>2020</v>
      </c>
      <c r="C596" s="92">
        <v>3</v>
      </c>
      <c r="D596" s="4">
        <f t="shared" si="25"/>
        <v>43891</v>
      </c>
      <c r="E596" s="93">
        <v>0.91</v>
      </c>
      <c r="F596" s="93">
        <v>0.8</v>
      </c>
      <c r="G596" s="93">
        <v>1</v>
      </c>
      <c r="H596" s="93">
        <v>1.06</v>
      </c>
      <c r="I596" s="93">
        <v>1.05</v>
      </c>
      <c r="J596" s="93">
        <v>2.48</v>
      </c>
      <c r="K596" s="93">
        <v>1.71</v>
      </c>
      <c r="L596" s="93">
        <v>1.32</v>
      </c>
      <c r="M596" s="5">
        <v>0.56000000000000005</v>
      </c>
      <c r="N596" s="64">
        <f t="shared" si="26"/>
        <v>43891</v>
      </c>
    </row>
    <row r="597" spans="1:14" ht="15.75" thickBot="1" x14ac:dyDescent="0.3">
      <c r="B597" s="7">
        <v>2020</v>
      </c>
      <c r="C597" s="92">
        <v>4</v>
      </c>
      <c r="D597" s="4">
        <f t="shared" si="25"/>
        <v>43922</v>
      </c>
      <c r="E597" s="93">
        <v>0.28999999999999998</v>
      </c>
      <c r="F597" s="93">
        <v>0.14000000000000001</v>
      </c>
      <c r="G597" s="93">
        <v>0.76</v>
      </c>
      <c r="H597" s="93">
        <v>1.0900000000000001</v>
      </c>
      <c r="I597" s="93">
        <v>0.97</v>
      </c>
      <c r="J597" s="93">
        <v>2.5099999999999998</v>
      </c>
      <c r="K597" s="93">
        <v>1.67</v>
      </c>
      <c r="L597" s="93">
        <v>1.39</v>
      </c>
      <c r="M597" s="5">
        <v>0.63</v>
      </c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>
        <v>-0.56000000000000005</v>
      </c>
      <c r="F598" s="93">
        <v>0.38</v>
      </c>
      <c r="G598" s="93">
        <v>0.94</v>
      </c>
      <c r="H598" s="93">
        <v>0.96</v>
      </c>
      <c r="I598" s="93">
        <v>1.06</v>
      </c>
      <c r="J598" s="93">
        <v>2.29</v>
      </c>
      <c r="K598" s="93">
        <v>1.69</v>
      </c>
      <c r="L598" s="93">
        <v>1.29</v>
      </c>
      <c r="M598" s="5">
        <v>0.56000000000000005</v>
      </c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>
        <v>-0.67</v>
      </c>
      <c r="F599" s="93">
        <v>-0.64</v>
      </c>
      <c r="G599" s="93">
        <v>0.43</v>
      </c>
      <c r="H599" s="93">
        <v>0.75</v>
      </c>
      <c r="I599" s="93">
        <v>0.84</v>
      </c>
      <c r="J599" s="93">
        <v>2.1</v>
      </c>
      <c r="K599" s="93">
        <v>1.68</v>
      </c>
      <c r="L599" s="93">
        <v>1.21</v>
      </c>
      <c r="M599" s="5">
        <v>0.53</v>
      </c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>
        <v>-0.15</v>
      </c>
      <c r="F600" s="93">
        <v>-1.03</v>
      </c>
      <c r="G600" s="93">
        <v>-0.42</v>
      </c>
      <c r="H600" s="93">
        <v>0.47</v>
      </c>
      <c r="I600" s="93">
        <v>0.82</v>
      </c>
      <c r="J600" s="93">
        <v>2.0499999999999998</v>
      </c>
      <c r="K600" s="93">
        <v>1.65</v>
      </c>
      <c r="L600" s="93">
        <v>1.19</v>
      </c>
      <c r="M600" s="5">
        <v>0.51</v>
      </c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5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6"/>
        <v>44075</v>
      </c>
    </row>
    <row r="603" spans="1:14" x14ac:dyDescent="0.25">
      <c r="A603" t="s">
        <v>30</v>
      </c>
      <c r="B603" s="102" t="s">
        <v>25</v>
      </c>
      <c r="C603" s="103"/>
      <c r="D603" s="103"/>
      <c r="E603" s="66">
        <f>MIN(E3:E602)</f>
        <v>-2.56</v>
      </c>
      <c r="F603" s="66">
        <f t="shared" ref="F603:M603" si="27">MIN(F3:F602)</f>
        <v>-2.85</v>
      </c>
      <c r="G603" s="66">
        <f t="shared" si="27"/>
        <v>-3.27</v>
      </c>
      <c r="H603" s="66">
        <f t="shared" si="27"/>
        <v>-3.42</v>
      </c>
      <c r="I603" s="66">
        <f t="shared" si="27"/>
        <v>-3.28</v>
      </c>
      <c r="J603" s="66">
        <f t="shared" si="27"/>
        <v>-2.36</v>
      </c>
      <c r="K603" s="66">
        <f t="shared" si="27"/>
        <v>-2.04</v>
      </c>
      <c r="L603" s="66">
        <f t="shared" si="27"/>
        <v>-2.2200000000000002</v>
      </c>
      <c r="M603" s="66">
        <f t="shared" si="27"/>
        <v>-2.92</v>
      </c>
    </row>
    <row r="604" spans="1:14" x14ac:dyDescent="0.25">
      <c r="A604" t="s">
        <v>30</v>
      </c>
      <c r="B604" s="104" t="s">
        <v>26</v>
      </c>
      <c r="C604" s="105"/>
      <c r="D604" s="105"/>
      <c r="E604" s="65">
        <f>MAX(E3:E602)</f>
        <v>2.83</v>
      </c>
      <c r="F604" s="65">
        <f t="shared" ref="F604:M604" si="28">MAX(F3:F602)</f>
        <v>2.68</v>
      </c>
      <c r="G604" s="65">
        <f t="shared" si="28"/>
        <v>2.82</v>
      </c>
      <c r="H604" s="65">
        <f t="shared" si="28"/>
        <v>2.52</v>
      </c>
      <c r="I604" s="65">
        <f t="shared" si="28"/>
        <v>2.5099999999999998</v>
      </c>
      <c r="J604" s="65">
        <f t="shared" si="28"/>
        <v>2.5099999999999998</v>
      </c>
      <c r="K604" s="65">
        <f t="shared" si="28"/>
        <v>2.56</v>
      </c>
      <c r="L604" s="65">
        <f t="shared" si="28"/>
        <v>2.89</v>
      </c>
      <c r="M604" s="65">
        <f t="shared" si="28"/>
        <v>2.59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39052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43160</v>
      </c>
      <c r="L605" s="67">
        <f>VLOOKUP(L603,$L$3:$N$1076,3,FALSE)</f>
        <v>36130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9" workbookViewId="0">
      <selection activeCell="A598" sqref="A598:XFD602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39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0.34</v>
      </c>
      <c r="F575" s="93">
        <v>-1.71</v>
      </c>
      <c r="G575" s="93">
        <v>-0.9</v>
      </c>
      <c r="H575" s="93">
        <v>-0.97</v>
      </c>
      <c r="I575" s="93">
        <v>-0.98</v>
      </c>
      <c r="J575" s="93">
        <v>-1.1599999999999999</v>
      </c>
      <c r="K575" s="93">
        <v>-2.21</v>
      </c>
      <c r="L575" s="93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3">
        <v>-0.28999999999999998</v>
      </c>
      <c r="G576" s="93">
        <v>-1.83</v>
      </c>
      <c r="H576" s="93">
        <v>-0.92</v>
      </c>
      <c r="I576" s="93">
        <v>-0.98</v>
      </c>
      <c r="J576" s="93">
        <v>-1.1599999999999999</v>
      </c>
      <c r="K576" s="93">
        <v>-2.2000000000000002</v>
      </c>
      <c r="L576" s="93">
        <v>-1.91</v>
      </c>
      <c r="M576" s="93">
        <v>-2.62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3">
        <v>0.23</v>
      </c>
      <c r="G577" s="93">
        <v>-2.3199999999999998</v>
      </c>
      <c r="H577" s="93">
        <v>-1.69</v>
      </c>
      <c r="I577" s="93">
        <v>-0.97</v>
      </c>
      <c r="J577" s="93">
        <v>-1.1599999999999999</v>
      </c>
      <c r="K577" s="93">
        <v>-2.2000000000000002</v>
      </c>
      <c r="L577" s="93">
        <v>-1.91</v>
      </c>
      <c r="M577" s="93">
        <v>-2.62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0.26</v>
      </c>
      <c r="F578" s="93">
        <v>0.1</v>
      </c>
      <c r="G578" s="93">
        <v>-1.76</v>
      </c>
      <c r="H578" s="93">
        <v>-0.96</v>
      </c>
      <c r="I578" s="93">
        <v>-1.02</v>
      </c>
      <c r="J578" s="93">
        <v>-1.24</v>
      </c>
      <c r="K578" s="93">
        <v>-2.1800000000000002</v>
      </c>
      <c r="L578" s="93">
        <v>-1.93</v>
      </c>
      <c r="M578" s="93">
        <v>-2.64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0.27</v>
      </c>
      <c r="F579" s="93">
        <v>0.15</v>
      </c>
      <c r="G579" s="93">
        <v>-0.19</v>
      </c>
      <c r="H579" s="93">
        <v>-1.72</v>
      </c>
      <c r="I579" s="93">
        <v>-0.95</v>
      </c>
      <c r="J579" s="93">
        <v>-1.27</v>
      </c>
      <c r="K579" s="93">
        <v>-2.17</v>
      </c>
      <c r="L579" s="93">
        <v>-1.95</v>
      </c>
      <c r="M579" s="93">
        <v>-2.5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0.18</v>
      </c>
      <c r="F580" s="93">
        <v>0.1</v>
      </c>
      <c r="G580" s="93">
        <v>0.05</v>
      </c>
      <c r="H580" s="93">
        <v>-1.02</v>
      </c>
      <c r="I580" s="93">
        <v>-1.54</v>
      </c>
      <c r="J580" s="93">
        <v>-1.03</v>
      </c>
      <c r="K580" s="93">
        <v>-1.85</v>
      </c>
      <c r="L580" s="93">
        <v>-1.87</v>
      </c>
      <c r="M580" s="93">
        <v>-2.2599999999999998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0.96</v>
      </c>
      <c r="F581" s="93">
        <v>0.76</v>
      </c>
      <c r="G581" s="93">
        <v>0.72</v>
      </c>
      <c r="H581" s="93">
        <v>0.41</v>
      </c>
      <c r="I581" s="93">
        <v>-0.01</v>
      </c>
      <c r="J581" s="93">
        <v>-0.91</v>
      </c>
      <c r="K581" s="93">
        <v>-1.48</v>
      </c>
      <c r="L581" s="93">
        <v>-1.58</v>
      </c>
      <c r="M581" s="93">
        <v>-1.9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6"/>
        <v>43466</v>
      </c>
      <c r="E582" s="93">
        <v>0.4</v>
      </c>
      <c r="F582" s="93">
        <v>0.75</v>
      </c>
      <c r="G582" s="93">
        <v>0.71</v>
      </c>
      <c r="H582" s="93">
        <v>0.62</v>
      </c>
      <c r="I582" s="93">
        <v>-0.05</v>
      </c>
      <c r="J582" s="93">
        <v>-0.56999999999999995</v>
      </c>
      <c r="K582" s="93">
        <v>-1.1100000000000001</v>
      </c>
      <c r="L582" s="93">
        <v>-1.69</v>
      </c>
      <c r="M582" s="95">
        <v>-1.51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6"/>
        <v>43497</v>
      </c>
      <c r="E583" s="93">
        <v>2.2999999999999998</v>
      </c>
      <c r="F583" s="93">
        <v>1.77</v>
      </c>
      <c r="G583" s="93">
        <v>1.56</v>
      </c>
      <c r="H583" s="93">
        <v>1.55</v>
      </c>
      <c r="I583" s="93">
        <v>1.1299999999999999</v>
      </c>
      <c r="J583" s="93">
        <v>0.56999999999999995</v>
      </c>
      <c r="K583" s="93">
        <v>-0.11</v>
      </c>
      <c r="L583" s="93">
        <v>-0.87</v>
      </c>
      <c r="M583" s="5">
        <v>-0.66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0.74</v>
      </c>
      <c r="F584" s="93">
        <v>1.86</v>
      </c>
      <c r="G584" s="93">
        <v>1.73</v>
      </c>
      <c r="H584" s="93">
        <v>1.68</v>
      </c>
      <c r="I584" s="93">
        <v>1.57</v>
      </c>
      <c r="J584" s="93">
        <v>0.74</v>
      </c>
      <c r="K584" s="93">
        <v>0.11</v>
      </c>
      <c r="L584" s="93">
        <v>-0.85</v>
      </c>
      <c r="M584" s="5">
        <v>-0.59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-0.23</v>
      </c>
      <c r="F585" s="93">
        <v>2.0499999999999998</v>
      </c>
      <c r="G585" s="93">
        <v>1.7</v>
      </c>
      <c r="H585" s="93">
        <v>1.68</v>
      </c>
      <c r="I585" s="93">
        <v>1.67</v>
      </c>
      <c r="J585" s="93">
        <v>0.75</v>
      </c>
      <c r="K585" s="93">
        <v>0.13</v>
      </c>
      <c r="L585" s="93">
        <v>-0.81</v>
      </c>
      <c r="M585" s="5">
        <v>-0.55000000000000004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-0.9</v>
      </c>
      <c r="F586" s="93">
        <v>0.09</v>
      </c>
      <c r="G586" s="93">
        <v>1.77</v>
      </c>
      <c r="H586" s="93">
        <v>1.61</v>
      </c>
      <c r="I586" s="93">
        <v>1.62</v>
      </c>
      <c r="J586" s="93">
        <v>0.6</v>
      </c>
      <c r="K586" s="93">
        <v>0.09</v>
      </c>
      <c r="L586" s="93">
        <v>-0.8</v>
      </c>
      <c r="M586" s="5">
        <v>-0.78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1.97</v>
      </c>
      <c r="F587" s="93">
        <v>0.24</v>
      </c>
      <c r="G587" s="93">
        <v>1.89</v>
      </c>
      <c r="H587" s="93">
        <v>1.76</v>
      </c>
      <c r="I587" s="93">
        <v>1.73</v>
      </c>
      <c r="J587" s="93">
        <v>0.72</v>
      </c>
      <c r="K587" s="93">
        <v>0.2</v>
      </c>
      <c r="L587" s="93">
        <v>-0.8</v>
      </c>
      <c r="M587" s="5">
        <v>-0.73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5" t="s">
        <v>46</v>
      </c>
      <c r="F588" s="93">
        <v>0.7</v>
      </c>
      <c r="G588" s="93">
        <v>2.11</v>
      </c>
      <c r="H588" s="93">
        <v>1.76</v>
      </c>
      <c r="I588" s="93">
        <v>1.73</v>
      </c>
      <c r="J588" s="93">
        <v>0.72</v>
      </c>
      <c r="K588" s="93">
        <v>0.2</v>
      </c>
      <c r="L588" s="93">
        <v>-0.8</v>
      </c>
      <c r="M588" s="5">
        <v>-0.73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5" t="s">
        <v>46</v>
      </c>
      <c r="F589" s="93">
        <v>1.91</v>
      </c>
      <c r="G589" s="93">
        <v>0.56999999999999995</v>
      </c>
      <c r="H589" s="93">
        <v>1.88</v>
      </c>
      <c r="I589" s="93">
        <v>1.73</v>
      </c>
      <c r="J589" s="93">
        <v>0.72</v>
      </c>
      <c r="K589" s="93">
        <v>0.2</v>
      </c>
      <c r="L589" s="93">
        <v>-0.8</v>
      </c>
      <c r="M589" s="5">
        <v>-0.73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1.03</v>
      </c>
      <c r="F590" s="93">
        <v>0.92</v>
      </c>
      <c r="G590" s="93">
        <v>0.36</v>
      </c>
      <c r="H590" s="93">
        <v>1.93</v>
      </c>
      <c r="I590" s="93">
        <v>1.79</v>
      </c>
      <c r="J590" s="93">
        <v>0.76</v>
      </c>
      <c r="K590" s="93">
        <v>0.22</v>
      </c>
      <c r="L590" s="93">
        <v>-0.74</v>
      </c>
      <c r="M590" s="5">
        <v>-0.73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1.55</v>
      </c>
      <c r="F591" s="93">
        <v>1.51</v>
      </c>
      <c r="G591" s="93">
        <v>1.37</v>
      </c>
      <c r="H591" s="93">
        <v>2.42</v>
      </c>
      <c r="I591" s="93">
        <v>2.0099999999999998</v>
      </c>
      <c r="J591" s="93">
        <v>0.95</v>
      </c>
      <c r="K591" s="93">
        <v>0.33</v>
      </c>
      <c r="L591" s="93">
        <v>-0.57999999999999996</v>
      </c>
      <c r="M591" s="5">
        <v>-0.6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-1.08</v>
      </c>
      <c r="F592" s="93">
        <v>0.2</v>
      </c>
      <c r="G592" s="93">
        <v>0.53</v>
      </c>
      <c r="H592" s="93">
        <v>0.35</v>
      </c>
      <c r="I592" s="93">
        <v>1.75</v>
      </c>
      <c r="J592" s="93">
        <v>0.47</v>
      </c>
      <c r="K592" s="93">
        <v>0.28999999999999998</v>
      </c>
      <c r="L592" s="93">
        <v>-0.56000000000000005</v>
      </c>
      <c r="M592" s="5">
        <v>-0.74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1.42</v>
      </c>
      <c r="F593" s="93">
        <v>1.23</v>
      </c>
      <c r="G593" s="93">
        <v>1.23</v>
      </c>
      <c r="H593" s="93">
        <v>1.21</v>
      </c>
      <c r="I593" s="93">
        <v>1.92</v>
      </c>
      <c r="J593" s="93">
        <v>1.49</v>
      </c>
      <c r="K593" s="93">
        <v>0.73</v>
      </c>
      <c r="L593" s="93">
        <v>0.14000000000000001</v>
      </c>
      <c r="M593" s="5">
        <v>-0.16</v>
      </c>
      <c r="N593" s="64">
        <f t="shared" si="27"/>
        <v>43800</v>
      </c>
    </row>
    <row r="594" spans="1:14" x14ac:dyDescent="0.25">
      <c r="B594" s="7">
        <v>2020</v>
      </c>
      <c r="C594" s="92">
        <v>1</v>
      </c>
      <c r="D594" s="4">
        <f t="shared" si="26"/>
        <v>43831</v>
      </c>
      <c r="E594" s="93">
        <v>0.81</v>
      </c>
      <c r="F594" s="93">
        <v>1.07</v>
      </c>
      <c r="G594" s="93">
        <v>1.34</v>
      </c>
      <c r="H594" s="93">
        <v>1.38</v>
      </c>
      <c r="I594" s="93">
        <v>2.0299999999999998</v>
      </c>
      <c r="J594" s="93">
        <v>1.56</v>
      </c>
      <c r="K594" s="93">
        <v>1.03</v>
      </c>
      <c r="L594" s="93">
        <v>0.46</v>
      </c>
      <c r="M594" s="5">
        <v>-0.18</v>
      </c>
      <c r="N594" s="64">
        <f t="shared" si="27"/>
        <v>43831</v>
      </c>
    </row>
    <row r="595" spans="1:14" x14ac:dyDescent="0.25">
      <c r="B595" s="7">
        <v>2020</v>
      </c>
      <c r="C595" s="92">
        <v>2</v>
      </c>
      <c r="D595" s="4">
        <f t="shared" si="26"/>
        <v>43862</v>
      </c>
      <c r="E595" s="93">
        <v>0.7</v>
      </c>
      <c r="F595" s="93">
        <v>1.54</v>
      </c>
      <c r="G595" s="93">
        <v>1.37</v>
      </c>
      <c r="H595" s="93">
        <v>1.5</v>
      </c>
      <c r="I595" s="93">
        <v>1.41</v>
      </c>
      <c r="J595" s="93">
        <v>1.8</v>
      </c>
      <c r="K595" s="93">
        <v>1.43</v>
      </c>
      <c r="L595" s="93">
        <v>0.76</v>
      </c>
      <c r="M595" s="5">
        <v>0.04</v>
      </c>
      <c r="N595" s="64">
        <f t="shared" si="27"/>
        <v>43862</v>
      </c>
    </row>
    <row r="596" spans="1:14" x14ac:dyDescent="0.25">
      <c r="B596" s="7">
        <v>2020</v>
      </c>
      <c r="C596" s="92">
        <v>3</v>
      </c>
      <c r="D596" s="4">
        <f t="shared" si="26"/>
        <v>43891</v>
      </c>
      <c r="E596" s="93">
        <v>0.59</v>
      </c>
      <c r="F596" s="93">
        <v>0.93</v>
      </c>
      <c r="G596" s="93">
        <v>1.42</v>
      </c>
      <c r="H596" s="93">
        <v>1.41</v>
      </c>
      <c r="I596" s="93">
        <v>1.48</v>
      </c>
      <c r="J596" s="93">
        <v>2.04</v>
      </c>
      <c r="K596" s="93">
        <v>1.47</v>
      </c>
      <c r="L596" s="93">
        <v>0.9</v>
      </c>
      <c r="M596" s="5">
        <v>0.03</v>
      </c>
      <c r="N596" s="64">
        <f t="shared" si="27"/>
        <v>43891</v>
      </c>
    </row>
    <row r="597" spans="1:14" ht="15.75" thickBot="1" x14ac:dyDescent="0.3">
      <c r="B597" s="7">
        <v>2020</v>
      </c>
      <c r="C597" s="92">
        <v>4</v>
      </c>
      <c r="D597" s="4">
        <f t="shared" si="26"/>
        <v>43922</v>
      </c>
      <c r="E597" s="93">
        <v>-0.43</v>
      </c>
      <c r="F597" s="93">
        <v>0.56000000000000005</v>
      </c>
      <c r="G597" s="93">
        <v>1.1399999999999999</v>
      </c>
      <c r="H597" s="93">
        <v>1.39</v>
      </c>
      <c r="I597" s="93">
        <v>1.48</v>
      </c>
      <c r="J597" s="93">
        <v>2.0699999999999998</v>
      </c>
      <c r="K597" s="93">
        <v>1.45</v>
      </c>
      <c r="L597" s="93">
        <v>0.9</v>
      </c>
      <c r="M597" s="5">
        <v>0.05</v>
      </c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>
        <v>0.06</v>
      </c>
      <c r="F598" s="93">
        <v>0.09</v>
      </c>
      <c r="G598" s="93">
        <v>1.48</v>
      </c>
      <c r="H598" s="93">
        <v>1.37</v>
      </c>
      <c r="I598" s="93">
        <v>1.51</v>
      </c>
      <c r="J598" s="93">
        <v>2.0499999999999998</v>
      </c>
      <c r="K598" s="93">
        <v>1.37</v>
      </c>
      <c r="L598" s="93">
        <v>0.89</v>
      </c>
      <c r="M598" s="5">
        <v>0.08</v>
      </c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 t="s">
        <v>78</v>
      </c>
      <c r="F599" s="93">
        <v>-0.71</v>
      </c>
      <c r="G599" s="93">
        <v>0.73</v>
      </c>
      <c r="H599" s="93">
        <v>1.32</v>
      </c>
      <c r="I599" s="93">
        <v>1.34</v>
      </c>
      <c r="J599" s="93">
        <v>2.02</v>
      </c>
      <c r="K599" s="93">
        <v>1.34</v>
      </c>
      <c r="L599" s="93">
        <v>0.88</v>
      </c>
      <c r="M599" s="5">
        <v>-0.03</v>
      </c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 t="s">
        <v>78</v>
      </c>
      <c r="F600" s="93">
        <v>-0.2</v>
      </c>
      <c r="G600" s="93">
        <v>0.41</v>
      </c>
      <c r="H600" s="93">
        <v>1.0900000000000001</v>
      </c>
      <c r="I600" s="93">
        <v>1.34</v>
      </c>
      <c r="J600" s="93">
        <v>2.02</v>
      </c>
      <c r="K600" s="93">
        <v>1.34</v>
      </c>
      <c r="L600" s="93">
        <v>0.88</v>
      </c>
      <c r="M600" s="5">
        <v>-0.03</v>
      </c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6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7"/>
        <v>44075</v>
      </c>
    </row>
    <row r="603" spans="1:14" x14ac:dyDescent="0.25">
      <c r="A603" t="s">
        <v>31</v>
      </c>
      <c r="B603" s="102" t="s">
        <v>25</v>
      </c>
      <c r="C603" s="103"/>
      <c r="D603" s="103"/>
      <c r="E603" s="66">
        <f>MIN(E3:E602)</f>
        <v>-2.25</v>
      </c>
      <c r="F603" s="66">
        <f t="shared" ref="F603:M603" si="28">MIN(F3:F602)</f>
        <v>-2.99</v>
      </c>
      <c r="G603" s="66">
        <f t="shared" si="28"/>
        <v>-2.92</v>
      </c>
      <c r="H603" s="66">
        <f t="shared" si="28"/>
        <v>-2.76</v>
      </c>
      <c r="I603" s="66">
        <f t="shared" si="28"/>
        <v>-2.62</v>
      </c>
      <c r="J603" s="66">
        <f t="shared" si="28"/>
        <v>-2.15</v>
      </c>
      <c r="K603" s="66">
        <f t="shared" si="28"/>
        <v>-2.31</v>
      </c>
      <c r="L603" s="66">
        <f t="shared" si="28"/>
        <v>-2.73</v>
      </c>
      <c r="M603" s="66">
        <f t="shared" si="28"/>
        <v>-3.23</v>
      </c>
    </row>
    <row r="604" spans="1:14" x14ac:dyDescent="0.25">
      <c r="A604" t="s">
        <v>31</v>
      </c>
      <c r="B604" s="104" t="s">
        <v>26</v>
      </c>
      <c r="C604" s="105"/>
      <c r="D604" s="105"/>
      <c r="E604" s="65">
        <f>MAX(E3:E602)</f>
        <v>3.12</v>
      </c>
      <c r="F604" s="65">
        <f t="shared" ref="F604:M604" si="29">MAX(F3:F602)</f>
        <v>2.5</v>
      </c>
      <c r="G604" s="65">
        <f t="shared" si="29"/>
        <v>2.57</v>
      </c>
      <c r="H604" s="65">
        <f t="shared" si="29"/>
        <v>2.71</v>
      </c>
      <c r="I604" s="65">
        <f t="shared" si="29"/>
        <v>2.65</v>
      </c>
      <c r="J604" s="65">
        <f t="shared" si="29"/>
        <v>2.3199999999999998</v>
      </c>
      <c r="K604" s="65">
        <f t="shared" si="29"/>
        <v>1.89</v>
      </c>
      <c r="L604" s="65">
        <f t="shared" si="29"/>
        <v>2.19</v>
      </c>
      <c r="M604" s="65">
        <f t="shared" si="29"/>
        <v>1.91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35431</v>
      </c>
      <c r="F605" s="67">
        <f>VLOOKUP(F603,$F$3:$N$1076,9,FALSE)</f>
        <v>38108</v>
      </c>
      <c r="G605" s="67">
        <f>VLOOKUP(G603,$G$3:$N$1076,8,FALSE)</f>
        <v>41579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33208</v>
      </c>
      <c r="K605" s="67">
        <f>VLOOKUP(K603,$K$3:$N$1076,4,FALSE)</f>
        <v>35765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1" workbookViewId="0">
      <selection activeCell="A598" sqref="A598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40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1.54</v>
      </c>
      <c r="F575" s="93">
        <v>0.6</v>
      </c>
      <c r="G575" s="93">
        <v>0.01</v>
      </c>
      <c r="H575" s="93">
        <v>-0.3</v>
      </c>
      <c r="I575" s="93">
        <v>-0.37</v>
      </c>
      <c r="J575" s="93">
        <v>-0.81</v>
      </c>
      <c r="K575" s="93">
        <v>-1.48</v>
      </c>
      <c r="L575" s="93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0.21</v>
      </c>
      <c r="F576" s="93">
        <v>1.29</v>
      </c>
      <c r="G576" s="93">
        <v>-0.77</v>
      </c>
      <c r="H576" s="93">
        <v>-0.34</v>
      </c>
      <c r="I576" s="93">
        <v>-0.36</v>
      </c>
      <c r="J576" s="93">
        <v>-0.79</v>
      </c>
      <c r="K576" s="93">
        <v>-1.48</v>
      </c>
      <c r="L576" s="93">
        <v>-0.77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0.19</v>
      </c>
      <c r="F577" s="93">
        <v>1.22</v>
      </c>
      <c r="G577" s="93">
        <v>-0.64</v>
      </c>
      <c r="H577" s="93">
        <v>-0.69</v>
      </c>
      <c r="I577" s="93">
        <v>-0.34</v>
      </c>
      <c r="J577" s="93">
        <v>-0.78</v>
      </c>
      <c r="K577" s="93">
        <v>-1.48</v>
      </c>
      <c r="L577" s="93">
        <v>-0.77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0.98</v>
      </c>
      <c r="F578" s="93">
        <v>0.67</v>
      </c>
      <c r="G578" s="93">
        <v>0.65</v>
      </c>
      <c r="H578" s="93">
        <v>0.06</v>
      </c>
      <c r="I578" s="93">
        <v>-0.26</v>
      </c>
      <c r="J578" s="93">
        <v>-0.77</v>
      </c>
      <c r="K578" s="93">
        <v>-1.38</v>
      </c>
      <c r="L578" s="93">
        <v>-0.75</v>
      </c>
      <c r="M578" s="93">
        <v>-1.71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0.79</v>
      </c>
      <c r="F579" s="93">
        <v>0.9</v>
      </c>
      <c r="G579" s="93">
        <v>1.37</v>
      </c>
      <c r="H579" s="93">
        <v>-0.39</v>
      </c>
      <c r="I579" s="93">
        <v>-0.18</v>
      </c>
      <c r="J579" s="93">
        <v>-0.67</v>
      </c>
      <c r="K579" s="93">
        <v>-1.64</v>
      </c>
      <c r="L579" s="93">
        <v>-0.77</v>
      </c>
      <c r="M579" s="93">
        <v>-1.53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0.49</v>
      </c>
      <c r="F580" s="93">
        <v>0.72</v>
      </c>
      <c r="G580" s="93">
        <v>0.94</v>
      </c>
      <c r="H580" s="93">
        <v>0.12</v>
      </c>
      <c r="I580" s="93">
        <v>-0.36</v>
      </c>
      <c r="J580" s="93">
        <v>-0.41</v>
      </c>
      <c r="K580" s="93">
        <v>-1.2</v>
      </c>
      <c r="L580" s="93">
        <v>-0.59</v>
      </c>
      <c r="M580" s="93">
        <v>-1.19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</v>
      </c>
      <c r="F581" s="93">
        <v>1.0900000000000001</v>
      </c>
      <c r="G581" s="93">
        <v>1.08</v>
      </c>
      <c r="H581" s="93">
        <v>1.1299999999999999</v>
      </c>
      <c r="I581" s="93">
        <v>0.71</v>
      </c>
      <c r="J581" s="93">
        <v>-0.35</v>
      </c>
      <c r="K581" s="93">
        <v>-0.87</v>
      </c>
      <c r="L581" s="93">
        <v>-0.4</v>
      </c>
      <c r="M581" s="93">
        <v>-0.79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6"/>
        <v>43466</v>
      </c>
      <c r="E582" s="93">
        <v>1.1000000000000001</v>
      </c>
      <c r="F582" s="93">
        <v>1.27</v>
      </c>
      <c r="G582" s="93">
        <v>1.4</v>
      </c>
      <c r="H582" s="93">
        <v>1.59</v>
      </c>
      <c r="I582" s="93">
        <v>0.87</v>
      </c>
      <c r="J582" s="93">
        <v>0.22</v>
      </c>
      <c r="K582" s="93">
        <v>-0.35</v>
      </c>
      <c r="L582" s="93">
        <v>-0.59</v>
      </c>
      <c r="M582" s="95">
        <v>-0.18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6"/>
        <v>43497</v>
      </c>
      <c r="E583" s="93">
        <v>2.11</v>
      </c>
      <c r="F583" s="93">
        <v>1.91</v>
      </c>
      <c r="G583" s="93">
        <v>1.93</v>
      </c>
      <c r="H583" s="93">
        <v>2.0099999999999998</v>
      </c>
      <c r="I583" s="93">
        <v>1.66</v>
      </c>
      <c r="J583" s="93">
        <v>1.04</v>
      </c>
      <c r="K583" s="93">
        <v>0.44</v>
      </c>
      <c r="L583" s="93">
        <v>-0.1</v>
      </c>
      <c r="M583" s="5">
        <v>0.46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1.07</v>
      </c>
      <c r="F584" s="93">
        <v>2.0299999999999998</v>
      </c>
      <c r="G584" s="93">
        <v>2.13</v>
      </c>
      <c r="H584" s="93">
        <v>2.11</v>
      </c>
      <c r="I584" s="93">
        <v>2.21</v>
      </c>
      <c r="J584" s="93">
        <v>1.36</v>
      </c>
      <c r="K584" s="93">
        <v>0.76</v>
      </c>
      <c r="L584" s="93">
        <v>0.01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1.03</v>
      </c>
      <c r="F585" s="93">
        <v>2.21</v>
      </c>
      <c r="G585" s="93">
        <v>2.13</v>
      </c>
      <c r="H585" s="93">
        <v>2.2400000000000002</v>
      </c>
      <c r="I585" s="93">
        <v>2.38</v>
      </c>
      <c r="J585" s="93">
        <v>1.42</v>
      </c>
      <c r="K585" s="93">
        <v>0.9</v>
      </c>
      <c r="L585" s="93">
        <v>0.17</v>
      </c>
      <c r="M585" s="5">
        <v>0.88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-1.39</v>
      </c>
      <c r="F586" s="93">
        <v>0.94</v>
      </c>
      <c r="G586" s="93">
        <v>2.0499999999999998</v>
      </c>
      <c r="H586" s="93">
        <v>2.14</v>
      </c>
      <c r="I586" s="93">
        <v>2.2200000000000002</v>
      </c>
      <c r="J586" s="93">
        <v>1.36</v>
      </c>
      <c r="K586" s="93">
        <v>0.81</v>
      </c>
      <c r="L586" s="93">
        <v>0.14000000000000001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0.98</v>
      </c>
      <c r="F587" s="93">
        <v>0.43</v>
      </c>
      <c r="G587" s="93">
        <v>2.09</v>
      </c>
      <c r="H587" s="93">
        <v>2.16</v>
      </c>
      <c r="I587" s="93">
        <v>2.15</v>
      </c>
      <c r="J587" s="93">
        <v>1.43</v>
      </c>
      <c r="K587" s="93">
        <v>0.86</v>
      </c>
      <c r="L587" s="93">
        <v>0.17</v>
      </c>
      <c r="M587" s="5">
        <v>0.68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0.37</v>
      </c>
      <c r="F588" s="93">
        <v>-0.26</v>
      </c>
      <c r="G588" s="93">
        <v>2.11</v>
      </c>
      <c r="H588" s="93">
        <v>2.06</v>
      </c>
      <c r="I588" s="93">
        <v>2.14</v>
      </c>
      <c r="J588" s="93">
        <v>1.43</v>
      </c>
      <c r="K588" s="93">
        <v>0.87</v>
      </c>
      <c r="L588" s="93">
        <v>0.17</v>
      </c>
      <c r="M588" s="5">
        <v>0.67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93">
        <v>1.22</v>
      </c>
      <c r="F589" s="93">
        <v>0.99</v>
      </c>
      <c r="G589" s="93">
        <v>1.1000000000000001</v>
      </c>
      <c r="H589" s="93">
        <v>2.0499999999999998</v>
      </c>
      <c r="I589" s="93">
        <v>2.14</v>
      </c>
      <c r="J589" s="93">
        <v>1.45</v>
      </c>
      <c r="K589" s="93">
        <v>0.89</v>
      </c>
      <c r="L589" s="93">
        <v>0.19</v>
      </c>
      <c r="M589" s="5">
        <v>0.69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1.23</v>
      </c>
      <c r="F590" s="93">
        <v>1.22</v>
      </c>
      <c r="G590" s="93">
        <v>0.75</v>
      </c>
      <c r="H590" s="93">
        <v>2.23</v>
      </c>
      <c r="I590" s="93">
        <v>2.23</v>
      </c>
      <c r="J590" s="93">
        <v>1.59</v>
      </c>
      <c r="K590" s="93">
        <v>0.98</v>
      </c>
      <c r="L590" s="93">
        <v>0.3</v>
      </c>
      <c r="M590" s="5">
        <v>0.74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1.83</v>
      </c>
      <c r="F591" s="93">
        <v>2.0299999999999998</v>
      </c>
      <c r="G591" s="93">
        <v>1.43</v>
      </c>
      <c r="H591" s="93">
        <v>2.65</v>
      </c>
      <c r="I591" s="93">
        <v>2.4500000000000002</v>
      </c>
      <c r="J591" s="93">
        <v>1.75</v>
      </c>
      <c r="K591" s="93">
        <v>1.18</v>
      </c>
      <c r="L591" s="93">
        <v>0.26</v>
      </c>
      <c r="M591" s="5">
        <v>0.88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-1.01</v>
      </c>
      <c r="F592" s="93">
        <v>0.64</v>
      </c>
      <c r="G592" s="93">
        <v>0.8</v>
      </c>
      <c r="H592" s="93">
        <v>1.05</v>
      </c>
      <c r="I592" s="93">
        <v>2.11</v>
      </c>
      <c r="J592" s="93">
        <v>1.38</v>
      </c>
      <c r="K592" s="93">
        <v>1.05</v>
      </c>
      <c r="L592" s="93">
        <v>0.28000000000000003</v>
      </c>
      <c r="M592" s="5">
        <v>0.73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1.27</v>
      </c>
      <c r="F593" s="93">
        <v>1.29</v>
      </c>
      <c r="G593" s="93">
        <v>1.35</v>
      </c>
      <c r="H593" s="93">
        <v>1.34</v>
      </c>
      <c r="I593" s="93">
        <v>2.16</v>
      </c>
      <c r="J593" s="93">
        <v>2.21</v>
      </c>
      <c r="K593" s="93">
        <v>1.47</v>
      </c>
      <c r="L593" s="93">
        <v>0.92</v>
      </c>
      <c r="M593" s="5">
        <v>1.21</v>
      </c>
      <c r="N593" s="64">
        <f t="shared" si="27"/>
        <v>43800</v>
      </c>
    </row>
    <row r="594" spans="1:14" x14ac:dyDescent="0.25">
      <c r="B594" s="7">
        <v>2020</v>
      </c>
      <c r="C594" s="92">
        <v>1</v>
      </c>
      <c r="D594" s="4">
        <f t="shared" si="26"/>
        <v>43831</v>
      </c>
      <c r="E594" s="93">
        <v>1.01</v>
      </c>
      <c r="F594" s="93">
        <v>1.1000000000000001</v>
      </c>
      <c r="G594" s="93">
        <v>1.55</v>
      </c>
      <c r="H594" s="93">
        <v>1.45</v>
      </c>
      <c r="I594" s="93">
        <v>2.21</v>
      </c>
      <c r="J594" s="93">
        <v>2.1800000000000002</v>
      </c>
      <c r="K594" s="93">
        <v>1.72</v>
      </c>
      <c r="L594" s="93">
        <v>1.18</v>
      </c>
      <c r="M594" s="5">
        <v>0.92</v>
      </c>
      <c r="N594" s="64">
        <f t="shared" si="27"/>
        <v>43831</v>
      </c>
    </row>
    <row r="595" spans="1:14" x14ac:dyDescent="0.25">
      <c r="B595" s="7">
        <v>2020</v>
      </c>
      <c r="C595" s="92">
        <v>2</v>
      </c>
      <c r="D595" s="4">
        <f t="shared" si="26"/>
        <v>43862</v>
      </c>
      <c r="E595" s="93">
        <v>-0.2</v>
      </c>
      <c r="F595" s="93">
        <v>1.24</v>
      </c>
      <c r="G595" s="93">
        <v>1.29</v>
      </c>
      <c r="H595" s="93">
        <v>1.35</v>
      </c>
      <c r="I595" s="93">
        <v>1.5</v>
      </c>
      <c r="J595" s="93">
        <v>2.1800000000000002</v>
      </c>
      <c r="K595" s="93">
        <v>1.91</v>
      </c>
      <c r="L595" s="93">
        <v>1.29</v>
      </c>
      <c r="M595" s="5">
        <v>0.8</v>
      </c>
      <c r="N595" s="64">
        <f t="shared" si="27"/>
        <v>43862</v>
      </c>
    </row>
    <row r="596" spans="1:14" x14ac:dyDescent="0.25">
      <c r="B596" s="7">
        <v>2020</v>
      </c>
      <c r="C596" s="92">
        <v>3</v>
      </c>
      <c r="D596" s="4">
        <f t="shared" si="26"/>
        <v>43891</v>
      </c>
      <c r="E596" s="93">
        <v>0.65</v>
      </c>
      <c r="F596" s="93">
        <v>0.7</v>
      </c>
      <c r="G596" s="93">
        <v>1.3</v>
      </c>
      <c r="H596" s="93">
        <v>1.36</v>
      </c>
      <c r="I596" s="93">
        <v>1.41</v>
      </c>
      <c r="J596" s="93">
        <v>2.4500000000000002</v>
      </c>
      <c r="K596" s="93">
        <v>1.95</v>
      </c>
      <c r="L596" s="93">
        <v>1.45</v>
      </c>
      <c r="M596" s="5">
        <v>0.81</v>
      </c>
      <c r="N596" s="64">
        <f t="shared" si="27"/>
        <v>43891</v>
      </c>
    </row>
    <row r="597" spans="1:14" ht="15.75" thickBot="1" x14ac:dyDescent="0.3">
      <c r="B597" s="7">
        <v>2020</v>
      </c>
      <c r="C597" s="92">
        <v>4</v>
      </c>
      <c r="D597" s="4">
        <f t="shared" si="26"/>
        <v>43922</v>
      </c>
      <c r="E597" s="93">
        <v>0.37</v>
      </c>
      <c r="F597" s="93">
        <v>0.19</v>
      </c>
      <c r="G597" s="93">
        <v>0.97</v>
      </c>
      <c r="H597" s="93">
        <v>1.39</v>
      </c>
      <c r="I597" s="93">
        <v>1.3</v>
      </c>
      <c r="J597" s="93">
        <v>2.48</v>
      </c>
      <c r="K597" s="93">
        <v>1.92</v>
      </c>
      <c r="L597" s="93">
        <v>1.52</v>
      </c>
      <c r="M597" s="5">
        <v>0.9</v>
      </c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>
        <v>-0.24</v>
      </c>
      <c r="F598" s="93">
        <v>0.38</v>
      </c>
      <c r="G598" s="93">
        <v>1.21</v>
      </c>
      <c r="H598" s="93">
        <v>1.31</v>
      </c>
      <c r="I598" s="93">
        <v>1.37</v>
      </c>
      <c r="J598" s="93">
        <v>2.41</v>
      </c>
      <c r="K598" s="93">
        <v>1.93</v>
      </c>
      <c r="L598" s="93">
        <v>1.49</v>
      </c>
      <c r="M598" s="5">
        <v>0.94</v>
      </c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>
        <v>-0.7</v>
      </c>
      <c r="F599" s="93">
        <v>-0.38</v>
      </c>
      <c r="G599" s="93">
        <v>0.53</v>
      </c>
      <c r="H599" s="93">
        <v>1.2</v>
      </c>
      <c r="I599" s="93">
        <v>1.26</v>
      </c>
      <c r="J599" s="93">
        <v>2.31</v>
      </c>
      <c r="K599" s="93">
        <v>1.94</v>
      </c>
      <c r="L599" s="93">
        <v>1.47</v>
      </c>
      <c r="M599" s="5">
        <v>0.89</v>
      </c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>
        <v>0.05</v>
      </c>
      <c r="F600" s="93">
        <v>-0.82</v>
      </c>
      <c r="G600" s="93">
        <v>-0.14000000000000001</v>
      </c>
      <c r="H600" s="93">
        <v>0.83</v>
      </c>
      <c r="I600" s="93">
        <v>1.25</v>
      </c>
      <c r="J600" s="93">
        <v>2.29</v>
      </c>
      <c r="K600" s="93">
        <v>1.93</v>
      </c>
      <c r="L600" s="93">
        <v>1.46</v>
      </c>
      <c r="M600" s="5">
        <v>0.87</v>
      </c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6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7"/>
        <v>44075</v>
      </c>
    </row>
    <row r="603" spans="1:14" x14ac:dyDescent="0.25">
      <c r="A603" t="s">
        <v>32</v>
      </c>
      <c r="B603" s="102" t="s">
        <v>25</v>
      </c>
      <c r="C603" s="103"/>
      <c r="D603" s="103"/>
      <c r="E603" s="66">
        <f>MIN(E3:E602)</f>
        <v>-2.79</v>
      </c>
      <c r="F603" s="66">
        <f t="shared" ref="F603:M603" si="28">MIN(F3:F602)</f>
        <v>-2.99</v>
      </c>
      <c r="G603" s="66">
        <f t="shared" si="28"/>
        <v>-3.21</v>
      </c>
      <c r="H603" s="66">
        <f t="shared" si="28"/>
        <v>-3.11</v>
      </c>
      <c r="I603" s="66">
        <f t="shared" si="28"/>
        <v>-3.18</v>
      </c>
      <c r="J603" s="66">
        <f t="shared" si="28"/>
        <v>-2.3199999999999998</v>
      </c>
      <c r="K603" s="66">
        <f t="shared" si="28"/>
        <v>-2.2799999999999998</v>
      </c>
      <c r="L603" s="66">
        <f t="shared" si="28"/>
        <v>-2.29</v>
      </c>
      <c r="M603" s="66">
        <f t="shared" si="28"/>
        <v>-3.06</v>
      </c>
    </row>
    <row r="604" spans="1:14" x14ac:dyDescent="0.25">
      <c r="A604" t="s">
        <v>32</v>
      </c>
      <c r="B604" s="104" t="s">
        <v>26</v>
      </c>
      <c r="C604" s="105"/>
      <c r="D604" s="105"/>
      <c r="E604" s="65">
        <f>MAX(E3:E602)</f>
        <v>3.19</v>
      </c>
      <c r="F604" s="65">
        <f t="shared" ref="F604:M604" si="29">MAX(F3:F602)</f>
        <v>2.89</v>
      </c>
      <c r="G604" s="65">
        <f t="shared" si="29"/>
        <v>3</v>
      </c>
      <c r="H604" s="65">
        <f t="shared" si="29"/>
        <v>2.68</v>
      </c>
      <c r="I604" s="65">
        <f t="shared" si="29"/>
        <v>2.4500000000000002</v>
      </c>
      <c r="J604" s="65">
        <f t="shared" si="29"/>
        <v>2.48</v>
      </c>
      <c r="K604" s="65">
        <f t="shared" si="29"/>
        <v>2.36</v>
      </c>
      <c r="L604" s="65">
        <f t="shared" si="29"/>
        <v>2.2999999999999998</v>
      </c>
      <c r="M604" s="65">
        <f t="shared" si="29"/>
        <v>2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39052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26999</v>
      </c>
      <c r="K605" s="67">
        <f>VLOOKUP(K603,$K$3:$N$1076,4,FALSE)</f>
        <v>27150</v>
      </c>
      <c r="L605" s="67">
        <f>VLOOKUP(L603,$L$3:$N$1076,3,FALSE)</f>
        <v>39783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81" workbookViewId="0">
      <selection activeCell="A598" sqref="A598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41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60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2.17</v>
      </c>
      <c r="F575" s="93">
        <v>0.86</v>
      </c>
      <c r="G575" s="93">
        <v>0.47</v>
      </c>
      <c r="H575" s="93">
        <v>-0.08</v>
      </c>
      <c r="I575" s="93">
        <v>-0.14000000000000001</v>
      </c>
      <c r="J575" s="93">
        <v>-0.21</v>
      </c>
      <c r="K575" s="93">
        <v>-1.1299999999999999</v>
      </c>
      <c r="L575" s="93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-0.49</v>
      </c>
      <c r="F576" s="93">
        <v>1.81</v>
      </c>
      <c r="G576" s="93">
        <v>-0.34</v>
      </c>
      <c r="H576" s="93">
        <v>-0.18</v>
      </c>
      <c r="I576" s="93">
        <v>-0.15</v>
      </c>
      <c r="J576" s="93">
        <v>-0.23</v>
      </c>
      <c r="K576" s="93">
        <v>-1.1299999999999999</v>
      </c>
      <c r="L576" s="93">
        <v>-0.56000000000000005</v>
      </c>
      <c r="M576" s="93">
        <v>-1.64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0.21</v>
      </c>
      <c r="F577" s="93">
        <v>1.56</v>
      </c>
      <c r="G577" s="93">
        <v>-0.2</v>
      </c>
      <c r="H577" s="93">
        <v>-0.2</v>
      </c>
      <c r="I577" s="93">
        <v>-0.13</v>
      </c>
      <c r="J577" s="93">
        <v>-0.23</v>
      </c>
      <c r="K577" s="93">
        <v>-1.1200000000000001</v>
      </c>
      <c r="L577" s="93">
        <v>-0.57999999999999996</v>
      </c>
      <c r="M577" s="93">
        <v>-1.62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0.64</v>
      </c>
      <c r="F578" s="93">
        <v>0.2</v>
      </c>
      <c r="G578" s="93">
        <v>0.74</v>
      </c>
      <c r="H578" s="93">
        <v>0.46</v>
      </c>
      <c r="I578" s="93">
        <v>-0.1</v>
      </c>
      <c r="J578" s="93">
        <v>-0.23</v>
      </c>
      <c r="K578" s="93">
        <v>-1.02</v>
      </c>
      <c r="L578" s="93">
        <v>-0.54</v>
      </c>
      <c r="M578" s="93">
        <v>-1.62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0.89</v>
      </c>
      <c r="F579" s="93">
        <v>0.83</v>
      </c>
      <c r="G579" s="93">
        <v>1.57</v>
      </c>
      <c r="H579" s="93">
        <v>0</v>
      </c>
      <c r="I579" s="93">
        <v>-0.03</v>
      </c>
      <c r="J579" s="93">
        <v>-0.08</v>
      </c>
      <c r="K579" s="93">
        <v>-1.1000000000000001</v>
      </c>
      <c r="L579" s="93">
        <v>-0.51</v>
      </c>
      <c r="M579" s="93">
        <v>-1.45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</v>
      </c>
      <c r="F580" s="93">
        <v>0.43</v>
      </c>
      <c r="G580" s="93">
        <v>0.75</v>
      </c>
      <c r="H580" s="93">
        <v>0.11</v>
      </c>
      <c r="I580" s="93">
        <v>-0.08</v>
      </c>
      <c r="J580" s="93">
        <v>0.02</v>
      </c>
      <c r="K580" s="93">
        <v>-0.78</v>
      </c>
      <c r="L580" s="93">
        <v>-0.45</v>
      </c>
      <c r="M580" s="93">
        <v>-1.25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1.39</v>
      </c>
      <c r="F581" s="93">
        <v>1.36</v>
      </c>
      <c r="G581" s="93">
        <v>1.31</v>
      </c>
      <c r="H581" s="93">
        <v>1.41</v>
      </c>
      <c r="I581" s="93">
        <v>1.1399999999999999</v>
      </c>
      <c r="J581" s="93">
        <v>0.18</v>
      </c>
      <c r="K581" s="93">
        <v>0.15</v>
      </c>
      <c r="L581" s="93">
        <v>0.16</v>
      </c>
      <c r="M581" s="93">
        <v>-0.46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6"/>
        <v>43466</v>
      </c>
      <c r="E582" s="93">
        <v>1.74</v>
      </c>
      <c r="F582" s="93">
        <v>1.88</v>
      </c>
      <c r="G582" s="93">
        <v>2.0299999999999998</v>
      </c>
      <c r="H582" s="93">
        <v>2.2999999999999998</v>
      </c>
      <c r="I582" s="93">
        <v>1.65</v>
      </c>
      <c r="J582" s="93">
        <v>1</v>
      </c>
      <c r="K582" s="93">
        <v>0.91</v>
      </c>
      <c r="L582" s="93">
        <v>0.31</v>
      </c>
      <c r="M582" s="95">
        <v>0.52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6"/>
        <v>43497</v>
      </c>
      <c r="E583" s="93">
        <v>1.26</v>
      </c>
      <c r="F583" s="93">
        <v>2.12</v>
      </c>
      <c r="G583" s="93">
        <v>2.12</v>
      </c>
      <c r="H583" s="93">
        <v>2.2599999999999998</v>
      </c>
      <c r="I583" s="93">
        <v>1.94</v>
      </c>
      <c r="J583" s="93">
        <v>1.42</v>
      </c>
      <c r="K583" s="93">
        <v>1.28</v>
      </c>
      <c r="L583" s="93">
        <v>0.36</v>
      </c>
      <c r="M583" s="5">
        <v>0.91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1.0900000000000001</v>
      </c>
      <c r="F584" s="93">
        <v>2.06</v>
      </c>
      <c r="G584" s="93">
        <v>2.35</v>
      </c>
      <c r="H584" s="93">
        <v>2.31</v>
      </c>
      <c r="I584" s="93">
        <v>2.52</v>
      </c>
      <c r="J584" s="93">
        <v>1.77</v>
      </c>
      <c r="K584" s="93">
        <v>1.55</v>
      </c>
      <c r="L584" s="93">
        <v>0.57999999999999996</v>
      </c>
      <c r="M584" s="5">
        <v>1.27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0.78</v>
      </c>
      <c r="F585" s="93">
        <v>1.57</v>
      </c>
      <c r="G585" s="93">
        <v>2.29</v>
      </c>
      <c r="H585" s="93">
        <v>2.4300000000000002</v>
      </c>
      <c r="I585" s="93">
        <v>2.65</v>
      </c>
      <c r="J585" s="93">
        <v>1.84</v>
      </c>
      <c r="K585" s="93">
        <v>1.62</v>
      </c>
      <c r="L585" s="93">
        <v>0.72</v>
      </c>
      <c r="M585" s="5">
        <v>1.43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-1.89</v>
      </c>
      <c r="F586" s="93">
        <v>0.88</v>
      </c>
      <c r="G586" s="93">
        <v>2.3199999999999998</v>
      </c>
      <c r="H586" s="93">
        <v>2.42</v>
      </c>
      <c r="I586" s="93">
        <v>2.58</v>
      </c>
      <c r="J586" s="93">
        <v>1.81</v>
      </c>
      <c r="K586" s="93">
        <v>1.5</v>
      </c>
      <c r="L586" s="93">
        <v>0.67</v>
      </c>
      <c r="M586" s="5">
        <v>1.19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1.64</v>
      </c>
      <c r="F587" s="93">
        <v>0.61</v>
      </c>
      <c r="G587" s="93">
        <v>2.2200000000000002</v>
      </c>
      <c r="H587" s="93">
        <v>2.57</v>
      </c>
      <c r="I587" s="93">
        <v>2.5299999999999998</v>
      </c>
      <c r="J587" s="93">
        <v>1.88</v>
      </c>
      <c r="K587" s="93">
        <v>1.59</v>
      </c>
      <c r="L587" s="93">
        <v>0.77</v>
      </c>
      <c r="M587" s="5">
        <v>1.23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-0.45</v>
      </c>
      <c r="F588" s="93">
        <v>7.0000000000000007E-2</v>
      </c>
      <c r="G588" s="93">
        <v>1.6</v>
      </c>
      <c r="H588" s="93">
        <v>2.42</v>
      </c>
      <c r="I588" s="93">
        <v>2.5299999999999998</v>
      </c>
      <c r="J588" s="93">
        <v>1.87</v>
      </c>
      <c r="K588" s="93">
        <v>1.57</v>
      </c>
      <c r="L588" s="93">
        <v>0.75</v>
      </c>
      <c r="M588" s="5">
        <v>1.21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93">
        <v>1.77</v>
      </c>
      <c r="F589" s="93">
        <v>1.63</v>
      </c>
      <c r="G589" s="93">
        <v>1.25</v>
      </c>
      <c r="H589" s="93">
        <v>2.4700000000000002</v>
      </c>
      <c r="I589" s="93">
        <v>2.57</v>
      </c>
      <c r="J589" s="93">
        <v>1.92</v>
      </c>
      <c r="K589" s="93">
        <v>1.62</v>
      </c>
      <c r="L589" s="93">
        <v>0.82</v>
      </c>
      <c r="M589" s="5">
        <v>1.24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1.1499999999999999</v>
      </c>
      <c r="F590" s="93">
        <v>1.28</v>
      </c>
      <c r="G590" s="93">
        <v>0.93</v>
      </c>
      <c r="H590" s="93">
        <v>2.38</v>
      </c>
      <c r="I590" s="93">
        <v>2.69</v>
      </c>
      <c r="J590" s="93">
        <v>2.04</v>
      </c>
      <c r="K590" s="93">
        <v>1.67</v>
      </c>
      <c r="L590" s="93">
        <v>0.91</v>
      </c>
      <c r="M590" s="5">
        <v>1.29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1.86</v>
      </c>
      <c r="F591" s="93">
        <v>2.0299999999999998</v>
      </c>
      <c r="G591" s="93">
        <v>1.72</v>
      </c>
      <c r="H591" s="93">
        <v>2.25</v>
      </c>
      <c r="I591" s="93">
        <v>2.85</v>
      </c>
      <c r="J591" s="93">
        <v>2.1800000000000002</v>
      </c>
      <c r="K591" s="93">
        <v>1.89</v>
      </c>
      <c r="L591" s="93">
        <v>1</v>
      </c>
      <c r="M591" s="5">
        <v>1.45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-0.91</v>
      </c>
      <c r="F592" s="93">
        <v>0.68</v>
      </c>
      <c r="G592" s="93">
        <v>1.02</v>
      </c>
      <c r="H592" s="93">
        <v>1.18</v>
      </c>
      <c r="I592" s="93">
        <v>2.48</v>
      </c>
      <c r="J592" s="93">
        <v>1.87</v>
      </c>
      <c r="K592" s="93">
        <v>1.71</v>
      </c>
      <c r="L592" s="93">
        <v>0.99</v>
      </c>
      <c r="M592" s="5">
        <v>1.25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1.37</v>
      </c>
      <c r="F593" s="93">
        <v>1.42</v>
      </c>
      <c r="G593" s="93">
        <v>1.5</v>
      </c>
      <c r="H593" s="93">
        <v>1.52</v>
      </c>
      <c r="I593" s="93">
        <v>2.34</v>
      </c>
      <c r="J593" s="93">
        <v>2.64</v>
      </c>
      <c r="K593" s="93">
        <v>2.1</v>
      </c>
      <c r="L593" s="93">
        <v>1.91</v>
      </c>
      <c r="M593" s="5">
        <v>1.88</v>
      </c>
      <c r="N593" s="64">
        <f t="shared" si="27"/>
        <v>43800</v>
      </c>
    </row>
    <row r="594" spans="1:14" x14ac:dyDescent="0.25">
      <c r="B594" s="7">
        <v>2020</v>
      </c>
      <c r="C594" s="92">
        <v>1</v>
      </c>
      <c r="D594" s="4">
        <f t="shared" si="26"/>
        <v>43831</v>
      </c>
      <c r="E594" s="93">
        <v>1.29</v>
      </c>
      <c r="F594" s="93">
        <v>1.39</v>
      </c>
      <c r="G594" s="93">
        <v>1.85</v>
      </c>
      <c r="H594" s="93">
        <v>1.83</v>
      </c>
      <c r="I594" s="93">
        <v>2.16</v>
      </c>
      <c r="J594" s="93">
        <v>2.71</v>
      </c>
      <c r="K594" s="93">
        <v>2.37</v>
      </c>
      <c r="L594" s="93">
        <v>2.27</v>
      </c>
      <c r="M594" s="5">
        <v>1.75</v>
      </c>
      <c r="N594" s="64">
        <f t="shared" si="27"/>
        <v>43831</v>
      </c>
    </row>
    <row r="595" spans="1:14" x14ac:dyDescent="0.25">
      <c r="B595" s="7">
        <v>2020</v>
      </c>
      <c r="C595" s="92">
        <v>2</v>
      </c>
      <c r="D595" s="4">
        <f t="shared" si="26"/>
        <v>43862</v>
      </c>
      <c r="E595" s="93">
        <v>0.2</v>
      </c>
      <c r="F595" s="93">
        <v>1.58</v>
      </c>
      <c r="G595" s="93">
        <v>1.67</v>
      </c>
      <c r="H595" s="93">
        <v>1.83</v>
      </c>
      <c r="I595" s="93">
        <v>1.91</v>
      </c>
      <c r="J595" s="93">
        <v>2.76</v>
      </c>
      <c r="K595" s="93">
        <v>2.57</v>
      </c>
      <c r="L595" s="93">
        <v>2.41</v>
      </c>
      <c r="M595" s="5">
        <v>1.67</v>
      </c>
      <c r="N595" s="64">
        <f t="shared" si="27"/>
        <v>43862</v>
      </c>
    </row>
    <row r="596" spans="1:14" x14ac:dyDescent="0.25">
      <c r="B596" s="7">
        <v>2020</v>
      </c>
      <c r="C596" s="92">
        <v>3</v>
      </c>
      <c r="D596" s="4">
        <f t="shared" si="26"/>
        <v>43891</v>
      </c>
      <c r="E596" s="93">
        <v>0.63</v>
      </c>
      <c r="F596" s="93">
        <v>1.1299999999999999</v>
      </c>
      <c r="G596" s="93">
        <v>1.68</v>
      </c>
      <c r="H596" s="93">
        <v>1.74</v>
      </c>
      <c r="I596" s="93">
        <v>1.86</v>
      </c>
      <c r="J596" s="93">
        <v>3</v>
      </c>
      <c r="K596" s="93">
        <v>2.59</v>
      </c>
      <c r="L596" s="93">
        <v>2.4500000000000002</v>
      </c>
      <c r="M596" s="5">
        <v>1.71</v>
      </c>
      <c r="N596" s="64">
        <f t="shared" si="27"/>
        <v>43891</v>
      </c>
    </row>
    <row r="597" spans="1:14" ht="15.75" thickBot="1" x14ac:dyDescent="0.3">
      <c r="B597" s="7">
        <v>2020</v>
      </c>
      <c r="C597" s="92">
        <v>4</v>
      </c>
      <c r="D597" s="4">
        <f t="shared" si="26"/>
        <v>43922</v>
      </c>
      <c r="E597" s="93">
        <v>-0.01</v>
      </c>
      <c r="F597" s="93">
        <v>0.31</v>
      </c>
      <c r="G597" s="93">
        <v>1.31</v>
      </c>
      <c r="H597" s="93">
        <v>1.74</v>
      </c>
      <c r="I597" s="93">
        <v>1.72</v>
      </c>
      <c r="J597" s="93">
        <v>3</v>
      </c>
      <c r="K597" s="93">
        <v>2.54</v>
      </c>
      <c r="L597" s="93">
        <v>2.48</v>
      </c>
      <c r="M597" s="5">
        <v>1.75</v>
      </c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>
        <v>-1</v>
      </c>
      <c r="F598" s="93">
        <v>0.1</v>
      </c>
      <c r="G598" s="93">
        <v>1.5</v>
      </c>
      <c r="H598" s="93">
        <v>1.67</v>
      </c>
      <c r="I598" s="93">
        <v>1.82</v>
      </c>
      <c r="J598" s="93">
        <v>2.94</v>
      </c>
      <c r="K598" s="93">
        <v>2.56</v>
      </c>
      <c r="L598" s="93">
        <v>2.42</v>
      </c>
      <c r="M598" s="5">
        <v>1.77</v>
      </c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>
        <v>-0.78</v>
      </c>
      <c r="F599" s="93">
        <v>-0.84</v>
      </c>
      <c r="G599" s="93">
        <v>0.93</v>
      </c>
      <c r="H599" s="93">
        <v>1.62</v>
      </c>
      <c r="I599" s="93">
        <v>1.69</v>
      </c>
      <c r="J599" s="93">
        <v>2.82</v>
      </c>
      <c r="K599" s="93">
        <v>2.5299999999999998</v>
      </c>
      <c r="L599" s="93">
        <v>2.41</v>
      </c>
      <c r="M599" s="5">
        <v>1.76</v>
      </c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>
        <v>7.0000000000000007E-2</v>
      </c>
      <c r="F600" s="93">
        <v>-1.32</v>
      </c>
      <c r="G600" s="93">
        <v>-0.04</v>
      </c>
      <c r="H600" s="93">
        <v>1.25</v>
      </c>
      <c r="I600" s="93">
        <v>1.7</v>
      </c>
      <c r="J600" s="93">
        <v>2.81</v>
      </c>
      <c r="K600" s="93">
        <v>2.52</v>
      </c>
      <c r="L600" s="93">
        <v>2.4</v>
      </c>
      <c r="M600" s="5">
        <v>1.76</v>
      </c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6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7"/>
        <v>44075</v>
      </c>
    </row>
    <row r="603" spans="1:14" x14ac:dyDescent="0.25">
      <c r="A603" t="s">
        <v>33</v>
      </c>
      <c r="B603" s="102" t="s">
        <v>25</v>
      </c>
      <c r="C603" s="103"/>
      <c r="D603" s="103"/>
      <c r="E603" s="66">
        <f>MIN(E3:E602)</f>
        <v>-2.86</v>
      </c>
      <c r="F603" s="66">
        <f t="shared" ref="F603:M603" si="28">MIN(F3:F602)</f>
        <v>-3.03</v>
      </c>
      <c r="G603" s="66">
        <f t="shared" si="28"/>
        <v>-3.35</v>
      </c>
      <c r="H603" s="66">
        <f t="shared" si="28"/>
        <v>-3.17</v>
      </c>
      <c r="I603" s="66">
        <f t="shared" si="28"/>
        <v>-3.15</v>
      </c>
      <c r="J603" s="66">
        <f t="shared" si="28"/>
        <v>-2.86</v>
      </c>
      <c r="K603" s="66">
        <f t="shared" si="28"/>
        <v>-2.83</v>
      </c>
      <c r="L603" s="66">
        <f t="shared" si="28"/>
        <v>-2.38</v>
      </c>
      <c r="M603" s="66">
        <f t="shared" si="28"/>
        <v>-2.65</v>
      </c>
    </row>
    <row r="604" spans="1:14" x14ac:dyDescent="0.25">
      <c r="A604" t="s">
        <v>33</v>
      </c>
      <c r="B604" s="104" t="s">
        <v>26</v>
      </c>
      <c r="C604" s="105"/>
      <c r="D604" s="105"/>
      <c r="E604" s="65">
        <f>MAX(E3:E602)</f>
        <v>2.91</v>
      </c>
      <c r="F604" s="65">
        <f t="shared" ref="F604:M604" si="29">MAX(F3:F602)</f>
        <v>2.68</v>
      </c>
      <c r="G604" s="65">
        <f t="shared" si="29"/>
        <v>2.85</v>
      </c>
      <c r="H604" s="65">
        <f t="shared" si="29"/>
        <v>2.57</v>
      </c>
      <c r="I604" s="65">
        <f t="shared" si="29"/>
        <v>2.85</v>
      </c>
      <c r="J604" s="65">
        <f t="shared" si="29"/>
        <v>3</v>
      </c>
      <c r="K604" s="65">
        <f t="shared" si="29"/>
        <v>2.59</v>
      </c>
      <c r="L604" s="65">
        <f t="shared" si="29"/>
        <v>2.5499999999999998</v>
      </c>
      <c r="M604" s="65">
        <f t="shared" si="29"/>
        <v>2.0499999999999998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26724</v>
      </c>
      <c r="I605" s="67">
        <f>VLOOKUP(I603,$I$3:$N$1076,6,FALSE)</f>
        <v>26908</v>
      </c>
      <c r="J605" s="67">
        <f>VLOOKUP(J603,$J$3:$N$1076,5,FALSE)</f>
        <v>27303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39814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8" workbookViewId="0">
      <selection activeCell="A598" sqref="A598:XFD602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42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1.93</v>
      </c>
      <c r="F575" s="93">
        <v>0.93</v>
      </c>
      <c r="G575" s="93">
        <v>0.39</v>
      </c>
      <c r="H575" s="93">
        <v>-0.15</v>
      </c>
      <c r="I575" s="93">
        <v>-0.22</v>
      </c>
      <c r="J575" s="93">
        <v>-0.47</v>
      </c>
      <c r="K575" s="93">
        <v>-1.42</v>
      </c>
      <c r="L575" s="93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-0.05</v>
      </c>
      <c r="F576" s="93">
        <v>1.71</v>
      </c>
      <c r="G576" s="93">
        <v>-0.35</v>
      </c>
      <c r="H576" s="93">
        <v>-0.23</v>
      </c>
      <c r="I576" s="93">
        <v>-0.22</v>
      </c>
      <c r="J576" s="93">
        <v>-0.47</v>
      </c>
      <c r="K576" s="93">
        <v>-1.42</v>
      </c>
      <c r="L576" s="93">
        <v>-0.8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-0.2</v>
      </c>
      <c r="F577" s="93">
        <v>1.36</v>
      </c>
      <c r="G577" s="93">
        <v>-0.08</v>
      </c>
      <c r="H577" s="93">
        <v>-0.33</v>
      </c>
      <c r="I577" s="93">
        <v>-0.22</v>
      </c>
      <c r="J577" s="93">
        <v>-0.46</v>
      </c>
      <c r="K577" s="93">
        <v>-1.42</v>
      </c>
      <c r="L577" s="93">
        <v>-0.82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1.0900000000000001</v>
      </c>
      <c r="F578" s="93">
        <v>0.49</v>
      </c>
      <c r="G578" s="93">
        <v>0.9</v>
      </c>
      <c r="H578" s="93">
        <v>0.42</v>
      </c>
      <c r="I578" s="93">
        <v>-0.14000000000000001</v>
      </c>
      <c r="J578" s="93">
        <v>-0.45</v>
      </c>
      <c r="K578" s="93">
        <v>-1.34</v>
      </c>
      <c r="L578" s="93">
        <v>-0.76</v>
      </c>
      <c r="M578" s="93">
        <v>-1.67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1.24</v>
      </c>
      <c r="F579" s="93">
        <v>1.29</v>
      </c>
      <c r="G579" s="93">
        <v>1.93</v>
      </c>
      <c r="H579" s="93">
        <v>0.21</v>
      </c>
      <c r="I579" s="93">
        <v>7.0000000000000007E-2</v>
      </c>
      <c r="J579" s="93">
        <v>-0.23</v>
      </c>
      <c r="K579" s="93">
        <v>-1.32</v>
      </c>
      <c r="L579" s="93">
        <v>-0.69</v>
      </c>
      <c r="M579" s="93">
        <v>-1.43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0.15</v>
      </c>
      <c r="F580" s="93">
        <v>0.77</v>
      </c>
      <c r="G580" s="93">
        <v>1.02</v>
      </c>
      <c r="H580" s="93">
        <v>0.45</v>
      </c>
      <c r="I580" s="93">
        <v>-0.02</v>
      </c>
      <c r="J580" s="93">
        <v>-0.09</v>
      </c>
      <c r="K580" s="93">
        <v>-0.99</v>
      </c>
      <c r="L580" s="93">
        <v>-0.62</v>
      </c>
      <c r="M580" s="93">
        <v>-1.21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1.18</v>
      </c>
      <c r="F581" s="93">
        <v>1.28</v>
      </c>
      <c r="G581" s="93">
        <v>1.27</v>
      </c>
      <c r="H581" s="93">
        <v>1.4</v>
      </c>
      <c r="I581" s="93">
        <v>1.07</v>
      </c>
      <c r="J581" s="93">
        <v>-0.02</v>
      </c>
      <c r="K581" s="93">
        <v>-0.28000000000000003</v>
      </c>
      <c r="L581" s="93">
        <v>-0.21</v>
      </c>
      <c r="M581" s="93">
        <v>-0.64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5"/>
        <v>43466</v>
      </c>
      <c r="E582" s="93">
        <v>1.62</v>
      </c>
      <c r="F582" s="93">
        <v>1.67</v>
      </c>
      <c r="G582" s="93">
        <v>1.91</v>
      </c>
      <c r="H582" s="93">
        <v>2.19</v>
      </c>
      <c r="I582" s="93">
        <v>1.46</v>
      </c>
      <c r="J582" s="93">
        <v>0.69</v>
      </c>
      <c r="K582" s="93">
        <v>0.38</v>
      </c>
      <c r="L582" s="93">
        <v>-0.06</v>
      </c>
      <c r="M582" s="95">
        <v>0.17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5"/>
        <v>43497</v>
      </c>
      <c r="E583" s="93">
        <v>1.54</v>
      </c>
      <c r="F583" s="93">
        <v>2.0099999999999998</v>
      </c>
      <c r="G583" s="93">
        <v>2.1</v>
      </c>
      <c r="H583" s="93">
        <v>2.21</v>
      </c>
      <c r="I583" s="93">
        <v>1.94</v>
      </c>
      <c r="J583" s="93">
        <v>1.27</v>
      </c>
      <c r="K583" s="93">
        <v>0.9</v>
      </c>
      <c r="L583" s="93">
        <v>0.08</v>
      </c>
      <c r="M583" s="5">
        <v>0.62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1.03</v>
      </c>
      <c r="F584" s="93">
        <v>2.11</v>
      </c>
      <c r="G584" s="93">
        <v>2.31</v>
      </c>
      <c r="H584" s="93">
        <v>2.2999999999999998</v>
      </c>
      <c r="I584" s="93">
        <v>2.4700000000000002</v>
      </c>
      <c r="J584" s="93">
        <v>1.58</v>
      </c>
      <c r="K584" s="93">
        <v>1.1599999999999999</v>
      </c>
      <c r="L584" s="93">
        <v>0.24</v>
      </c>
      <c r="M584" s="5">
        <v>0.92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0.65</v>
      </c>
      <c r="F585" s="93">
        <v>1.7</v>
      </c>
      <c r="G585" s="93">
        <v>2.17</v>
      </c>
      <c r="H585" s="93">
        <v>2.37</v>
      </c>
      <c r="I585" s="93">
        <v>2.6</v>
      </c>
      <c r="J585" s="93">
        <v>1.65</v>
      </c>
      <c r="K585" s="93">
        <v>1.27</v>
      </c>
      <c r="L585" s="93">
        <v>0.36</v>
      </c>
      <c r="M585" s="5">
        <v>1.07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</v>
      </c>
      <c r="F586" s="93">
        <v>0.72</v>
      </c>
      <c r="G586" s="93">
        <v>2.13</v>
      </c>
      <c r="H586" s="93">
        <v>2.2799999999999998</v>
      </c>
      <c r="I586" s="93">
        <v>2.39</v>
      </c>
      <c r="J586" s="93">
        <v>1.58</v>
      </c>
      <c r="K586" s="93">
        <v>1.1599999999999999</v>
      </c>
      <c r="L586" s="93">
        <v>0.27</v>
      </c>
      <c r="M586" s="5">
        <v>0.79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1.54</v>
      </c>
      <c r="F587" s="93">
        <v>0.39</v>
      </c>
      <c r="G587" s="93">
        <v>2.15</v>
      </c>
      <c r="H587" s="93">
        <v>2.38</v>
      </c>
      <c r="I587" s="93">
        <v>2.37</v>
      </c>
      <c r="J587" s="93">
        <v>1.67</v>
      </c>
      <c r="K587" s="93">
        <v>1.25</v>
      </c>
      <c r="L587" s="93">
        <v>0.35</v>
      </c>
      <c r="M587" s="5">
        <v>0.82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0.08</v>
      </c>
      <c r="F588" s="93">
        <v>0.01</v>
      </c>
      <c r="G588" s="93">
        <v>1.62</v>
      </c>
      <c r="H588" s="93">
        <v>2.19</v>
      </c>
      <c r="I588" s="93">
        <v>2.35</v>
      </c>
      <c r="J588" s="93">
        <v>1.66</v>
      </c>
      <c r="K588" s="93">
        <v>1.25</v>
      </c>
      <c r="L588" s="93">
        <v>0.35</v>
      </c>
      <c r="M588" s="5">
        <v>0.8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5"/>
        <v>43678</v>
      </c>
      <c r="E589" s="93">
        <v>1.36</v>
      </c>
      <c r="F589" s="93">
        <v>1.49</v>
      </c>
      <c r="G589" s="93">
        <v>1.02</v>
      </c>
      <c r="H589" s="93">
        <v>2.23</v>
      </c>
      <c r="I589" s="93">
        <v>2.38</v>
      </c>
      <c r="J589" s="93">
        <v>1.69</v>
      </c>
      <c r="K589" s="93">
        <v>1.28</v>
      </c>
      <c r="L589" s="93">
        <v>0.39</v>
      </c>
      <c r="M589" s="5">
        <v>0.82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5"/>
        <v>43709</v>
      </c>
      <c r="E590" s="93">
        <v>1.1599999999999999</v>
      </c>
      <c r="F590" s="93">
        <v>1.1499999999999999</v>
      </c>
      <c r="G590" s="93">
        <v>0.66</v>
      </c>
      <c r="H590" s="93">
        <v>2.27</v>
      </c>
      <c r="I590" s="93">
        <v>2.4700000000000002</v>
      </c>
      <c r="J590" s="93">
        <v>1.81</v>
      </c>
      <c r="K590" s="93">
        <v>1.34</v>
      </c>
      <c r="L590" s="93">
        <v>0.46</v>
      </c>
      <c r="M590" s="5">
        <v>0.87</v>
      </c>
      <c r="N590" s="64">
        <f t="shared" ref="N590:N602" si="26">D590</f>
        <v>43709</v>
      </c>
    </row>
    <row r="591" spans="2:14" x14ac:dyDescent="0.25">
      <c r="B591" s="7">
        <v>2019</v>
      </c>
      <c r="C591" s="92">
        <v>10</v>
      </c>
      <c r="D591" s="4">
        <f t="shared" si="25"/>
        <v>43739</v>
      </c>
      <c r="E591" s="93">
        <v>1.35</v>
      </c>
      <c r="F591" s="93">
        <v>1.57</v>
      </c>
      <c r="G591" s="93">
        <v>1.19</v>
      </c>
      <c r="H591" s="93">
        <v>2.0499999999999998</v>
      </c>
      <c r="I591" s="93">
        <v>2.5099999999999998</v>
      </c>
      <c r="J591" s="93">
        <v>1.9</v>
      </c>
      <c r="K591" s="93">
        <v>1.48</v>
      </c>
      <c r="L591" s="93">
        <v>0.48</v>
      </c>
      <c r="M591" s="5">
        <v>0.92</v>
      </c>
      <c r="N591" s="64">
        <f t="shared" si="26"/>
        <v>43739</v>
      </c>
    </row>
    <row r="592" spans="2:14" x14ac:dyDescent="0.25">
      <c r="B592" s="7">
        <v>2019</v>
      </c>
      <c r="C592" s="92">
        <v>11</v>
      </c>
      <c r="D592" s="4">
        <f t="shared" si="25"/>
        <v>43770</v>
      </c>
      <c r="E592" s="93">
        <v>-1.04</v>
      </c>
      <c r="F592" s="93">
        <v>0.28000000000000003</v>
      </c>
      <c r="G592" s="93">
        <v>0.6</v>
      </c>
      <c r="H592" s="93">
        <v>0.79</v>
      </c>
      <c r="I592" s="93">
        <v>2.1800000000000002</v>
      </c>
      <c r="J592" s="93">
        <v>1.6</v>
      </c>
      <c r="K592" s="93">
        <v>1.33</v>
      </c>
      <c r="L592" s="93">
        <v>0.49</v>
      </c>
      <c r="M592" s="5">
        <v>0.75</v>
      </c>
      <c r="N592" s="64">
        <f t="shared" si="26"/>
        <v>43770</v>
      </c>
    </row>
    <row r="593" spans="1:14" x14ac:dyDescent="0.25">
      <c r="B593" s="7">
        <v>2019</v>
      </c>
      <c r="C593" s="92">
        <v>12</v>
      </c>
      <c r="D593" s="4">
        <f t="shared" si="25"/>
        <v>43800</v>
      </c>
      <c r="E593" s="93">
        <v>1.42</v>
      </c>
      <c r="F593" s="93">
        <v>1.26</v>
      </c>
      <c r="G593" s="93">
        <v>1.33</v>
      </c>
      <c r="H593" s="93">
        <v>1.29</v>
      </c>
      <c r="I593" s="93">
        <v>2.19</v>
      </c>
      <c r="J593" s="93">
        <v>2.46</v>
      </c>
      <c r="K593" s="93">
        <v>1.72</v>
      </c>
      <c r="L593" s="93">
        <v>1.35</v>
      </c>
      <c r="M593" s="5">
        <v>1.33</v>
      </c>
      <c r="N593" s="64">
        <f t="shared" si="26"/>
        <v>43800</v>
      </c>
    </row>
    <row r="594" spans="1:14" x14ac:dyDescent="0.25">
      <c r="B594" s="7">
        <v>2020</v>
      </c>
      <c r="C594" s="92">
        <v>1</v>
      </c>
      <c r="D594" s="4">
        <f t="shared" si="25"/>
        <v>43831</v>
      </c>
      <c r="E594" s="93">
        <v>1.21</v>
      </c>
      <c r="F594" s="93">
        <v>1.36</v>
      </c>
      <c r="G594" s="93">
        <v>1.68</v>
      </c>
      <c r="H594" s="93">
        <v>1.62</v>
      </c>
      <c r="I594" s="93">
        <v>2.0499999999999998</v>
      </c>
      <c r="J594" s="93">
        <v>2.4700000000000002</v>
      </c>
      <c r="K594" s="93">
        <v>1.97</v>
      </c>
      <c r="L594" s="93">
        <v>1.68</v>
      </c>
      <c r="M594" s="5">
        <v>1.26</v>
      </c>
      <c r="N594" s="64">
        <f t="shared" si="26"/>
        <v>43831</v>
      </c>
    </row>
    <row r="595" spans="1:14" x14ac:dyDescent="0.25">
      <c r="B595" s="7">
        <v>2020</v>
      </c>
      <c r="C595" s="92">
        <v>2</v>
      </c>
      <c r="D595" s="4">
        <f t="shared" si="25"/>
        <v>43862</v>
      </c>
      <c r="E595" s="93">
        <v>0.06</v>
      </c>
      <c r="F595" s="93">
        <v>1.52</v>
      </c>
      <c r="G595" s="93">
        <v>1.45</v>
      </c>
      <c r="H595" s="93">
        <v>1.58</v>
      </c>
      <c r="I595" s="93">
        <v>1.64</v>
      </c>
      <c r="J595" s="93">
        <v>2.52</v>
      </c>
      <c r="K595" s="93">
        <v>2.21</v>
      </c>
      <c r="L595" s="93">
        <v>1.83</v>
      </c>
      <c r="M595" s="5">
        <v>1.1100000000000001</v>
      </c>
      <c r="N595" s="64">
        <f t="shared" si="26"/>
        <v>43862</v>
      </c>
    </row>
    <row r="596" spans="1:14" x14ac:dyDescent="0.25">
      <c r="B596" s="7">
        <v>2020</v>
      </c>
      <c r="C596" s="92">
        <v>3</v>
      </c>
      <c r="D596" s="4">
        <f t="shared" si="25"/>
        <v>43891</v>
      </c>
      <c r="E596" s="93">
        <v>0.48</v>
      </c>
      <c r="F596" s="93">
        <v>0.95</v>
      </c>
      <c r="G596" s="93">
        <v>1.45</v>
      </c>
      <c r="H596" s="93">
        <v>1.5</v>
      </c>
      <c r="I596" s="93">
        <v>1.54</v>
      </c>
      <c r="J596" s="93">
        <v>2.72</v>
      </c>
      <c r="K596" s="93">
        <v>2.2000000000000002</v>
      </c>
      <c r="L596" s="93">
        <v>1.89</v>
      </c>
      <c r="M596" s="5">
        <v>1.1100000000000001</v>
      </c>
      <c r="N596" s="64">
        <f t="shared" si="26"/>
        <v>43891</v>
      </c>
    </row>
    <row r="597" spans="1:14" ht="15.75" thickBot="1" x14ac:dyDescent="0.3">
      <c r="B597" s="7">
        <v>2020</v>
      </c>
      <c r="C597" s="92">
        <v>4</v>
      </c>
      <c r="D597" s="4">
        <f t="shared" si="25"/>
        <v>43922</v>
      </c>
      <c r="E597" s="93">
        <v>0.28000000000000003</v>
      </c>
      <c r="F597" s="93">
        <v>0.23</v>
      </c>
      <c r="G597" s="93">
        <v>1.23</v>
      </c>
      <c r="H597" s="93">
        <v>1.52</v>
      </c>
      <c r="I597" s="93">
        <v>1.47</v>
      </c>
      <c r="J597" s="93">
        <v>2.76</v>
      </c>
      <c r="K597" s="93">
        <v>2.21</v>
      </c>
      <c r="L597" s="93">
        <v>1.99</v>
      </c>
      <c r="M597" s="5">
        <v>1.2</v>
      </c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>
        <v>-0.62</v>
      </c>
      <c r="F598" s="93">
        <v>0.11</v>
      </c>
      <c r="G598" s="93">
        <v>1.42</v>
      </c>
      <c r="H598" s="93">
        <v>1.41</v>
      </c>
      <c r="I598" s="93">
        <v>1.53</v>
      </c>
      <c r="J598" s="93">
        <v>2.63</v>
      </c>
      <c r="K598" s="93">
        <v>2.21</v>
      </c>
      <c r="L598" s="93">
        <v>1.93</v>
      </c>
      <c r="M598" s="5">
        <v>1.17</v>
      </c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>
        <v>-0.96</v>
      </c>
      <c r="F599" s="93">
        <v>-0.53</v>
      </c>
      <c r="G599" s="93">
        <v>0.74</v>
      </c>
      <c r="H599" s="93">
        <v>1.34</v>
      </c>
      <c r="I599" s="93">
        <v>1.4</v>
      </c>
      <c r="J599" s="93">
        <v>2.52</v>
      </c>
      <c r="K599" s="93">
        <v>2.2000000000000002</v>
      </c>
      <c r="L599" s="93">
        <v>1.91</v>
      </c>
      <c r="M599" s="5">
        <v>1.1399999999999999</v>
      </c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>
        <v>7.0000000000000007E-2</v>
      </c>
      <c r="F600" s="93">
        <v>-1.1399999999999999</v>
      </c>
      <c r="G600" s="93">
        <v>-0.14000000000000001</v>
      </c>
      <c r="H600" s="93">
        <v>1.1000000000000001</v>
      </c>
      <c r="I600" s="93">
        <v>1.39</v>
      </c>
      <c r="J600" s="93">
        <v>2.5</v>
      </c>
      <c r="K600" s="93">
        <v>2.19</v>
      </c>
      <c r="L600" s="93">
        <v>1.91</v>
      </c>
      <c r="M600" s="5">
        <v>1.1399999999999999</v>
      </c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5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6"/>
        <v>44075</v>
      </c>
    </row>
    <row r="603" spans="1:14" x14ac:dyDescent="0.25">
      <c r="A603" t="s">
        <v>34</v>
      </c>
      <c r="B603" s="102" t="s">
        <v>25</v>
      </c>
      <c r="C603" s="103"/>
      <c r="D603" s="103"/>
      <c r="E603" s="66">
        <f>MIN(E3:E602)</f>
        <v>-3.31</v>
      </c>
      <c r="F603" s="66">
        <f t="shared" ref="F603:M603" si="27">MIN(F3:F602)</f>
        <v>-3.02</v>
      </c>
      <c r="G603" s="66">
        <f t="shared" si="27"/>
        <v>-3.05</v>
      </c>
      <c r="H603" s="66">
        <f t="shared" si="27"/>
        <v>-2.98</v>
      </c>
      <c r="I603" s="66">
        <f t="shared" si="27"/>
        <v>-3.07</v>
      </c>
      <c r="J603" s="66">
        <f t="shared" si="27"/>
        <v>-2.62</v>
      </c>
      <c r="K603" s="66">
        <f t="shared" si="27"/>
        <v>-2.4900000000000002</v>
      </c>
      <c r="L603" s="66">
        <f t="shared" si="27"/>
        <v>-2.2200000000000002</v>
      </c>
      <c r="M603" s="66">
        <f t="shared" si="27"/>
        <v>-2.69</v>
      </c>
    </row>
    <row r="604" spans="1:14" x14ac:dyDescent="0.25">
      <c r="A604" t="s">
        <v>34</v>
      </c>
      <c r="B604" s="104" t="s">
        <v>26</v>
      </c>
      <c r="C604" s="105"/>
      <c r="D604" s="105"/>
      <c r="E604" s="65">
        <f>MAX(E3:E602)</f>
        <v>2.81</v>
      </c>
      <c r="F604" s="65">
        <f t="shared" ref="F604:M604" si="28">MAX(F3:F602)</f>
        <v>2.67</v>
      </c>
      <c r="G604" s="65">
        <f t="shared" si="28"/>
        <v>2.8</v>
      </c>
      <c r="H604" s="65">
        <f t="shared" si="28"/>
        <v>2.38</v>
      </c>
      <c r="I604" s="65">
        <f t="shared" si="28"/>
        <v>2.6</v>
      </c>
      <c r="J604" s="65">
        <f t="shared" si="28"/>
        <v>2.76</v>
      </c>
      <c r="K604" s="65">
        <f t="shared" si="28"/>
        <v>2.21</v>
      </c>
      <c r="L604" s="65">
        <f t="shared" si="28"/>
        <v>2.54</v>
      </c>
      <c r="M604" s="65">
        <f t="shared" si="28"/>
        <v>1.95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O29" sqref="O29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2020</v>
      </c>
    </row>
    <row r="2" spans="1:10" ht="17.25" customHeight="1" x14ac:dyDescent="0.25">
      <c r="A2" s="28" t="s">
        <v>20</v>
      </c>
      <c r="B2" s="34">
        <v>4</v>
      </c>
    </row>
    <row r="3" spans="1:10" ht="17.25" hidden="1" customHeight="1" x14ac:dyDescent="0.25">
      <c r="A3" s="30" t="s">
        <v>0</v>
      </c>
      <c r="B3" s="31">
        <f>DATE(B1,B2,1)</f>
        <v>43922</v>
      </c>
    </row>
    <row r="4" spans="1:10" ht="18.75" customHeight="1" x14ac:dyDescent="0.25">
      <c r="B4" s="31"/>
    </row>
    <row r="5" spans="1:10" ht="17.25" customHeight="1" x14ac:dyDescent="0.25">
      <c r="A5" s="32"/>
      <c r="B5" s="115" t="s">
        <v>24</v>
      </c>
      <c r="C5" s="116"/>
      <c r="D5" s="116"/>
      <c r="E5" s="116"/>
      <c r="F5" s="116"/>
      <c r="G5" s="116"/>
      <c r="H5" s="116"/>
      <c r="I5" s="116"/>
      <c r="J5" s="117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VLOOKUP(B3,AREA1!$D$3:$M$1090,2,FALSE)</f>
        <v>-0.01</v>
      </c>
      <c r="C7" s="41">
        <f>VLOOKUP(B3,AREA1!$D$3:$M$1090,3,FALSE)</f>
        <v>-0.03</v>
      </c>
      <c r="D7" s="41">
        <f>VLOOKUP(B3,AREA1!$D$3:$M$1090,4,FALSE)</f>
        <v>1.28</v>
      </c>
      <c r="E7" s="41">
        <f>VLOOKUP(B3,AREA1!$D$3:$M$1090,5,FALSE)</f>
        <v>1.35</v>
      </c>
      <c r="F7" s="41">
        <f>VLOOKUP(B3,AREA1!$D$3:$M$1090,6,FALSE)</f>
        <v>1.32</v>
      </c>
      <c r="G7" s="41">
        <f>VLOOKUP(B3,AREA1!$D$3:$M$1090,7,FALSE)</f>
        <v>2.54</v>
      </c>
      <c r="H7" s="41">
        <f>VLOOKUP(B3,AREA1!$D$3:$M$1090,8,FALSE)</f>
        <v>2.14</v>
      </c>
      <c r="I7" s="41">
        <f>VLOOKUP(B3,AREA1!$D$3:$M$1090,9,FALSE)</f>
        <v>1.84</v>
      </c>
      <c r="J7" s="41">
        <f>VLOOKUP(B3,AREA1!$D$3:$M$1090,10,FALSE)</f>
        <v>1.04</v>
      </c>
    </row>
    <row r="8" spans="1:10" ht="17.25" customHeight="1" x14ac:dyDescent="0.25">
      <c r="A8" s="33" t="s">
        <v>13</v>
      </c>
      <c r="B8" s="42">
        <f>VLOOKUP(B3,AREA2!$D$3:$M$1090,2,FALSE)</f>
        <v>0.78</v>
      </c>
      <c r="C8" s="42">
        <f>VLOOKUP(B3,AREA2!$D$3:$M$1090,3,FALSE)</f>
        <v>0.18</v>
      </c>
      <c r="D8" s="42">
        <f>VLOOKUP(B3,AREA2!$D$3:$M$1090,4,FALSE)</f>
        <v>1.19</v>
      </c>
      <c r="E8" s="42">
        <f>VLOOKUP(B3,AREA2!$D$3:$M$1090,5,FALSE)</f>
        <v>1.3</v>
      </c>
      <c r="F8" s="42">
        <f>VLOOKUP(B3,AREA2!$D$3:$M$1090,6,FALSE)</f>
        <v>1.24</v>
      </c>
      <c r="G8" s="42">
        <f>VLOOKUP(B3,AREA2!$D$3:$M$1090,7,FALSE)</f>
        <v>2.21</v>
      </c>
      <c r="H8" s="42">
        <f>VLOOKUP(B3,AREA2!$D$3:$M$1090,8,FALSE)</f>
        <v>1.76</v>
      </c>
      <c r="I8" s="42">
        <f>VLOOKUP(B3,AREA2!$D$3:$M$1090,9,FALSE)</f>
        <v>1.61</v>
      </c>
      <c r="J8" s="42">
        <f>VLOOKUP(B3,AREA2!$D$3:$M$1090,10,FALSE)</f>
        <v>0.92</v>
      </c>
    </row>
    <row r="9" spans="1:10" ht="17.25" customHeight="1" x14ac:dyDescent="0.25">
      <c r="A9" s="33" t="s">
        <v>14</v>
      </c>
      <c r="B9" s="42">
        <f>VLOOKUP(B3,AREA3!$D$3:$M$1090,2,FALSE)</f>
        <v>0.26</v>
      </c>
      <c r="C9" s="42">
        <f>VLOOKUP(B3,AREA3!$D$3:$M$1090,3,FALSE)</f>
        <v>0.44</v>
      </c>
      <c r="D9" s="42">
        <f>VLOOKUP(B3,AREA3!$D$3:$M$1090,4,FALSE)</f>
        <v>1.2</v>
      </c>
      <c r="E9" s="42">
        <f>VLOOKUP(B3,AREA3!$D$3:$M$1090,5,FALSE)</f>
        <v>1.54</v>
      </c>
      <c r="F9" s="42">
        <f>VLOOKUP(B3,AREA3!$D$3:$M$1090,6,FALSE)</f>
        <v>1.43</v>
      </c>
      <c r="G9" s="42">
        <f>VLOOKUP(B3,AREA3!$D$3:$M$1090,7,FALSE)</f>
        <v>2.97</v>
      </c>
      <c r="H9" s="42">
        <f>VLOOKUP(B3,AREA3!$D$3:$M$1090,8,FALSE)</f>
        <v>2.2999999999999998</v>
      </c>
      <c r="I9" s="42">
        <f>VLOOKUP(B3,AREA3!$D$3:$M$1090,9,FALSE)</f>
        <v>2.04</v>
      </c>
      <c r="J9" s="42">
        <f>VLOOKUP(B3,AREA3!$D$3:$M$1090,10,FALSE)</f>
        <v>1.33</v>
      </c>
    </row>
    <row r="10" spans="1:10" ht="17.25" customHeight="1" x14ac:dyDescent="0.25">
      <c r="A10" s="33" t="s">
        <v>15</v>
      </c>
      <c r="B10" s="42">
        <f>VLOOKUP(B3,AREA6!$D$3:$M$1090,2,FALSE)</f>
        <v>0.28999999999999998</v>
      </c>
      <c r="C10" s="42">
        <f>VLOOKUP(B3,AREA6!$D$3:$M$1090,3,FALSE)</f>
        <v>0.14000000000000001</v>
      </c>
      <c r="D10" s="42">
        <f>VLOOKUP(B3,AREA6!$D$3:$M$1090,4,FALSE)</f>
        <v>0.76</v>
      </c>
      <c r="E10" s="42">
        <f>VLOOKUP(B3,AREA6!$D$3:$M$1090,5,FALSE)</f>
        <v>1.0900000000000001</v>
      </c>
      <c r="F10" s="42">
        <f>VLOOKUP(B3,AREA6!$D$3:$M$1090,6,FALSE)</f>
        <v>0.97</v>
      </c>
      <c r="G10" s="42">
        <f>VLOOKUP(B3,AREA6!$D$3:$M$1090,7,FALSE)</f>
        <v>2.5099999999999998</v>
      </c>
      <c r="H10" s="42">
        <f>VLOOKUP(B3,AREA6!$D$3:$M$1090,8,FALSE)</f>
        <v>1.67</v>
      </c>
      <c r="I10" s="42">
        <f>VLOOKUP(B3,AREA6!$D$3:$M$1090,9,FALSE)</f>
        <v>1.39</v>
      </c>
      <c r="J10" s="42">
        <f>VLOOKUP(B3,AREA6!$D$3:$M$1090,10,FALSE)</f>
        <v>0.63</v>
      </c>
    </row>
    <row r="11" spans="1:10" ht="17.25" customHeight="1" x14ac:dyDescent="0.25">
      <c r="A11" s="33" t="s">
        <v>16</v>
      </c>
      <c r="B11" s="42">
        <f>VLOOKUP(B3,AREA7!$D$3:$M$1090,2,FALSE)</f>
        <v>-0.43</v>
      </c>
      <c r="C11" s="42">
        <f>VLOOKUP(B3,AREA7!$D$3:$M$1090,3,FALSE)</f>
        <v>0.56000000000000005</v>
      </c>
      <c r="D11" s="42">
        <f>VLOOKUP(B3,AREA7!$D$3:$M$1090,4,FALSE)</f>
        <v>1.1399999999999999</v>
      </c>
      <c r="E11" s="42">
        <f>VLOOKUP(B3,AREA7!$D$3:$M$1090,5,FALSE)</f>
        <v>1.39</v>
      </c>
      <c r="F11" s="42">
        <f>VLOOKUP(B3,AREA7!$D$3:$M$1090,6,FALSE)</f>
        <v>1.48</v>
      </c>
      <c r="G11" s="42">
        <f>VLOOKUP(B3,AREA7!$D$3:$M$1090,7,FALSE)</f>
        <v>2.0699999999999998</v>
      </c>
      <c r="H11" s="42">
        <f>VLOOKUP(B3,AREA7!$D$3:$M$1090,8,FALSE)</f>
        <v>1.45</v>
      </c>
      <c r="I11" s="42">
        <f>VLOOKUP(B3,AREA7!$D$3:$M$1090,9,FALSE)</f>
        <v>0.9</v>
      </c>
      <c r="J11" s="42">
        <f>VLOOKUP(B3,AREA7!$D$3:$M$1090,10,FALSE)</f>
        <v>0.05</v>
      </c>
    </row>
    <row r="12" spans="1:10" ht="17.25" customHeight="1" x14ac:dyDescent="0.25">
      <c r="A12" s="33" t="s">
        <v>17</v>
      </c>
      <c r="B12" s="42">
        <f>VLOOKUP(B3,AREA8!$D$3:$M$1090,2,FALSE)</f>
        <v>0.37</v>
      </c>
      <c r="C12" s="42">
        <f>VLOOKUP(B3,AREA8!$D$3:$M$1090,3,FALSE)</f>
        <v>0.19</v>
      </c>
      <c r="D12" s="42">
        <f>VLOOKUP(B3,AREA8!$D$3:$M$1090,4,FALSE)</f>
        <v>0.97</v>
      </c>
      <c r="E12" s="42">
        <f>VLOOKUP(B3,AREA8!$D$3:$M$1090,5,FALSE)</f>
        <v>1.39</v>
      </c>
      <c r="F12" s="42">
        <f>VLOOKUP(B3,AREA8!$D$3:$M$1090,6,FALSE)</f>
        <v>1.3</v>
      </c>
      <c r="G12" s="42">
        <f>VLOOKUP(B3,AREA8!$D$3:$M$1090,7,FALSE)</f>
        <v>2.48</v>
      </c>
      <c r="H12" s="42">
        <f>VLOOKUP(B3,AREA8!$D$3:$M$1090,8,FALSE)</f>
        <v>1.92</v>
      </c>
      <c r="I12" s="42">
        <f>VLOOKUP(B3,AREA8!$D$3:$M$1090,9,FALSE)</f>
        <v>1.52</v>
      </c>
      <c r="J12" s="42">
        <f>VLOOKUP(B3,AREA8!$D$3:$M$1090,10,FALSE)</f>
        <v>0.9</v>
      </c>
    </row>
    <row r="13" spans="1:10" ht="17.25" customHeight="1" x14ac:dyDescent="0.25">
      <c r="A13" s="33" t="s">
        <v>18</v>
      </c>
      <c r="B13" s="42">
        <f>VLOOKUP(B3,AREA9!$D$3:$M$1090,2,FALSE)</f>
        <v>-0.01</v>
      </c>
      <c r="C13" s="42">
        <f>VLOOKUP(B3,AREA9!$D$3:$M$1090,3,FALSE)</f>
        <v>0.31</v>
      </c>
      <c r="D13" s="42">
        <f>VLOOKUP(B3,AREA9!$D$3:$M$1090,4,FALSE)</f>
        <v>1.31</v>
      </c>
      <c r="E13" s="42">
        <f>VLOOKUP(B3,AREA9!$D$3:$M$1090,5,FALSE)</f>
        <v>1.74</v>
      </c>
      <c r="F13" s="42">
        <f>VLOOKUP(B3,AREA9!$D$3:$M$1090,6,FALSE)</f>
        <v>1.72</v>
      </c>
      <c r="G13" s="42">
        <f>VLOOKUP(B3,AREA9!$D$3:$M$1090,7,FALSE)</f>
        <v>3</v>
      </c>
      <c r="H13" s="42">
        <f>VLOOKUP(B3,AREA9!$D$3:$M$1090,8,FALSE)</f>
        <v>2.54</v>
      </c>
      <c r="I13" s="42">
        <f>VLOOKUP(B3,AREA9!$D$3:$M$1090,9,FALSE)</f>
        <v>2.48</v>
      </c>
      <c r="J13" s="42">
        <f>VLOOKUP(B3,AREA9!$D$3:$M$1090,10,FALSE)</f>
        <v>1.75</v>
      </c>
    </row>
    <row r="14" spans="1:10" ht="17.25" customHeight="1" x14ac:dyDescent="0.25">
      <c r="A14" s="33" t="s">
        <v>11</v>
      </c>
      <c r="B14" s="42">
        <f>VLOOKUP(B3,CYPRUS!$D$3:$M$1090,2,FALSE)</f>
        <v>0.28000000000000003</v>
      </c>
      <c r="C14" s="42">
        <f>VLOOKUP(B3,CYPRUS!$D$3:$M$1090,3,FALSE)</f>
        <v>0.23</v>
      </c>
      <c r="D14" s="42">
        <f>VLOOKUP(B3,CYPRUS!$D$3:$M$1090,4,FALSE)</f>
        <v>1.23</v>
      </c>
      <c r="E14" s="42">
        <f>VLOOKUP(B3,CYPRUS!$D$3:$M$1090,5,FALSE)</f>
        <v>1.52</v>
      </c>
      <c r="F14" s="42">
        <f>VLOOKUP(B3,CYPRUS!$D$3:$M$1090,6,FALSE)</f>
        <v>1.47</v>
      </c>
      <c r="G14" s="42">
        <f>VLOOKUP(B3,CYPRUS!$D$3:$M$1090,7,FALSE)</f>
        <v>2.76</v>
      </c>
      <c r="H14" s="42">
        <f>VLOOKUP(B3,CYPRUS!$D$3:$M$1090,8,FALSE)</f>
        <v>2.21</v>
      </c>
      <c r="I14" s="42">
        <f>VLOOKUP(B3,CYPRUS!$D$3:$M$1090,9,FALSE)</f>
        <v>1.99</v>
      </c>
      <c r="J14" s="42">
        <f>VLOOKUP(B3,CYPRUS!$D$3:$M$1090,10,FALSE)</f>
        <v>1.2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10" t="s">
        <v>66</v>
      </c>
      <c r="C22" s="110"/>
      <c r="D22" s="45"/>
      <c r="E22" s="51"/>
    </row>
    <row r="23" spans="1:5" x14ac:dyDescent="0.25">
      <c r="A23" s="55" t="s">
        <v>51</v>
      </c>
      <c r="B23" s="111" t="s">
        <v>47</v>
      </c>
      <c r="C23" s="109"/>
      <c r="D23" s="40"/>
      <c r="E23" s="51"/>
    </row>
    <row r="24" spans="1:5" x14ac:dyDescent="0.25">
      <c r="A24" s="55" t="s">
        <v>50</v>
      </c>
      <c r="B24" s="109" t="s">
        <v>45</v>
      </c>
      <c r="C24" s="109"/>
      <c r="D24" s="29"/>
      <c r="E24" s="51"/>
    </row>
    <row r="25" spans="1:5" x14ac:dyDescent="0.25">
      <c r="A25" s="55" t="s">
        <v>49</v>
      </c>
      <c r="B25" s="109" t="s">
        <v>44</v>
      </c>
      <c r="C25" s="109"/>
      <c r="D25" s="39"/>
      <c r="E25" s="51"/>
    </row>
    <row r="26" spans="1:5" x14ac:dyDescent="0.25">
      <c r="A26" s="56" t="s">
        <v>48</v>
      </c>
      <c r="B26" s="109" t="s">
        <v>43</v>
      </c>
      <c r="C26" s="109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3" t="s">
        <v>67</v>
      </c>
      <c r="B30" s="114"/>
      <c r="C30" s="114"/>
      <c r="D30" s="50"/>
      <c r="E30" s="51"/>
    </row>
    <row r="31" spans="1:5" x14ac:dyDescent="0.25">
      <c r="A31" s="54" t="s">
        <v>65</v>
      </c>
      <c r="B31" s="110" t="s">
        <v>66</v>
      </c>
      <c r="C31" s="110"/>
      <c r="D31" s="46"/>
      <c r="E31" s="51"/>
    </row>
    <row r="32" spans="1:5" x14ac:dyDescent="0.25">
      <c r="A32" s="55" t="s">
        <v>52</v>
      </c>
      <c r="B32" s="111" t="s">
        <v>68</v>
      </c>
      <c r="C32" s="112"/>
      <c r="D32" s="43"/>
      <c r="E32" s="51"/>
    </row>
    <row r="33" spans="1:5" x14ac:dyDescent="0.25">
      <c r="A33" s="55" t="s">
        <v>53</v>
      </c>
      <c r="B33" s="109" t="s">
        <v>61</v>
      </c>
      <c r="C33" s="112"/>
      <c r="D33" s="43"/>
      <c r="E33" s="51"/>
    </row>
    <row r="34" spans="1:5" x14ac:dyDescent="0.25">
      <c r="A34" s="55" t="s">
        <v>54</v>
      </c>
      <c r="B34" s="111" t="s">
        <v>59</v>
      </c>
      <c r="C34" s="112"/>
      <c r="D34" s="43"/>
      <c r="E34" s="51"/>
    </row>
    <row r="35" spans="1:5" x14ac:dyDescent="0.25">
      <c r="A35" s="56" t="s">
        <v>55</v>
      </c>
      <c r="B35" s="109" t="s">
        <v>60</v>
      </c>
      <c r="C35" s="112"/>
      <c r="D35" s="44"/>
      <c r="E35" s="51"/>
    </row>
    <row r="36" spans="1:5" x14ac:dyDescent="0.25">
      <c r="A36" s="55" t="s">
        <v>58</v>
      </c>
      <c r="B36" s="109" t="s">
        <v>45</v>
      </c>
      <c r="C36" s="109"/>
      <c r="D36" s="50"/>
      <c r="E36" s="51"/>
    </row>
    <row r="37" spans="1:5" x14ac:dyDescent="0.25">
      <c r="A37" s="55" t="s">
        <v>57</v>
      </c>
      <c r="B37" s="109" t="s">
        <v>44</v>
      </c>
      <c r="C37" s="109"/>
      <c r="D37" s="50"/>
      <c r="E37" s="51"/>
    </row>
    <row r="38" spans="1:5" x14ac:dyDescent="0.25">
      <c r="A38" s="56" t="s">
        <v>56</v>
      </c>
      <c r="B38" s="109" t="s">
        <v>62</v>
      </c>
      <c r="C38" s="109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5:J5"/>
    <mergeCell ref="B26:C26"/>
    <mergeCell ref="B25:C25"/>
    <mergeCell ref="B24:C24"/>
    <mergeCell ref="B23:C23"/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Summary_Oct1970-Apr2020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2020-09-10T11:36:19Z</cp:lastPrinted>
  <dcterms:created xsi:type="dcterms:W3CDTF">2013-04-17T08:47:10Z</dcterms:created>
  <dcterms:modified xsi:type="dcterms:W3CDTF">2020-09-23T07:36:52Z</dcterms:modified>
</cp:coreProperties>
</file>