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19_02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Feb2019" sheetId="21" r:id="rId9"/>
    <sheet name="Lowest_and_Highest_SPI-Values" sheetId="22" r:id="rId10"/>
  </sheets>
  <definedNames>
    <definedName name="_xlnm._FilterDatabase" localSheetId="0" hidden="1">AREA1!$A$2:$M$604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D598" i="12"/>
  <c r="N598" i="12" s="1"/>
  <c r="D597" i="12"/>
  <c r="N597" i="12" s="1"/>
  <c r="N596" i="12"/>
  <c r="D596" i="12"/>
  <c r="D595" i="12"/>
  <c r="N595" i="12" s="1"/>
  <c r="D594" i="12"/>
  <c r="N594" i="12" s="1"/>
  <c r="D593" i="12"/>
  <c r="N593" i="12" s="1"/>
  <c r="N592" i="12"/>
  <c r="D592" i="12"/>
  <c r="D591" i="12"/>
  <c r="N591" i="12" s="1"/>
  <c r="D590" i="12"/>
  <c r="N590" i="12" s="1"/>
  <c r="D589" i="12"/>
  <c r="N589" i="12" s="1"/>
  <c r="N588" i="12"/>
  <c r="D588" i="12"/>
  <c r="D587" i="12"/>
  <c r="N587" i="12" s="1"/>
  <c r="D586" i="12"/>
  <c r="N586" i="12" s="1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D583" i="6"/>
  <c r="D584" i="6"/>
  <c r="D585" i="6"/>
  <c r="D586" i="6"/>
  <c r="N586" i="6" s="1"/>
  <c r="D587" i="6"/>
  <c r="D588" i="6"/>
  <c r="N588" i="6" s="1"/>
  <c r="D589" i="6"/>
  <c r="N589" i="6" s="1"/>
  <c r="D590" i="6"/>
  <c r="N590" i="6" s="1"/>
  <c r="D591" i="6"/>
  <c r="D592" i="6"/>
  <c r="N592" i="6" s="1"/>
  <c r="D593" i="6"/>
  <c r="N593" i="6" s="1"/>
  <c r="D594" i="6"/>
  <c r="N594" i="6" s="1"/>
  <c r="D595" i="6"/>
  <c r="N595" i="6" s="1"/>
  <c r="D596" i="6"/>
  <c r="N596" i="6" s="1"/>
  <c r="D597" i="6"/>
  <c r="N597" i="6" s="1"/>
  <c r="D598" i="6"/>
  <c r="N598" i="6" s="1"/>
  <c r="D599" i="6"/>
  <c r="D600" i="6"/>
  <c r="N600" i="6" s="1"/>
  <c r="D602" i="6"/>
  <c r="N602" i="6" s="1"/>
  <c r="N581" i="6"/>
  <c r="N583" i="6"/>
  <c r="N584" i="6"/>
  <c r="N585" i="6"/>
  <c r="N587" i="6"/>
  <c r="N591" i="6"/>
  <c r="N599" i="6"/>
  <c r="N601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<sst xmlns="http://schemas.openxmlformats.org/spreadsheetml/2006/main" count="259" uniqueCount="79">
  <si>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</si>
  <si>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</si>
  <si>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</si>
  <si>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</si>
  <si>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</si>
  <si>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</si>
  <si>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</si>
  <si>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</si>
  <si>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</si>
  <si>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</si>
  <si>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</si>
  <si>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</si>
  <si>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</si>
  <si>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</si>
  <si>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</si>
  <si>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</si>
  <si>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</si>
  <si>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</si>
  <si>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</si>
  <si>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</si>
  <si>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</si>
  <si>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</si>
  <si>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</si>
  <si>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</si>
  <si>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</si>
  <si>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</si>
  <si>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</si>
  <si>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</si>
  <si>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</si>
  <si>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</si>
  <si>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</si>
  <si>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</si>
  <si>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</si>
  <si>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</si>
  <si>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</si>
  <si>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</si>
  <si>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</si>
  <si>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</si>
  <si>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</si>
  <si>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</si>
  <si>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</si>
  <si>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</si>
  <si>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</si>
  <si>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</si>
  <si>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</si>
  <si>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</si>
  <si>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</si>
  <si>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</si>
  <si>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</si>
  <si>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</si>
  <si>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</si>
  <si>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</si>
  <si>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</si>
  <si>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</si>
  <si>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</si>
  <si>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</si>
  <si>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</si>
  <si>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</si>
  <si>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</si>
  <si>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</si>
  <si>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</si>
  <si>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</si>
  <si>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</si>
  <si>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</si>
  <si>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</si>
  <si>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</si>
  <si>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</si>
  <si>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</si>
  <si>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</si>
  <si>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</si>
  <si>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</si>
  <si>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</si>
  <si>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</si>
  <si>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</si>
  <si>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</si>
  <si>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</si>
  <si>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</si>
  <si>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</si>
  <si>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1970-Feb.2020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</si>
</sst>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29" xfId="0" applyBorder="1"/>
    <xf numFmtId="0" fontId="0" fillId="0" borderId="37" xfId="0" applyBorder="1"/>
    <xf numFmtId="0" fontId="1" fillId="0" borderId="37" xfId="0" applyFont="1" applyBorder="1"/>
    <xf numFmtId="0" fontId="1" fillId="0" borderId="2" xfId="0" applyFont="1" applyBorder="1" applyAlignment="1">
      <alignment horizontal="center"/>
    </xf>
    <xf numFmtId="17" fontId="1" fillId="0" borderId="2" xfId="0" applyNumberFormat="1" applyFon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7" workbookViewId="0">
      <selection activeCell="F610" sqref="F610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9" t="s">
        <v>35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5">
        <v>0.42</v>
      </c>
      <c r="N582" s="64">
        <f t="shared" si="22"/>
        <v>43466</v>
      </c>
    </row>
    <row r="583" spans="2:14" ht="15.75" thickBot="1" x14ac:dyDescent="0.3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hidden="1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hidden="1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hidden="1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hidden="1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hidden="1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hidden="1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hidden="1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hidden="1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hidden="1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hidden="1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hidden="1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hidden="1" x14ac:dyDescent="0.25">
      <c r="B596" s="7">
        <v>2020</v>
      </c>
      <c r="C596" s="92">
        <v>3</v>
      </c>
      <c r="D596" s="4">
        <f t="shared" si="29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30"/>
        <v>43891</v>
      </c>
    </row>
    <row r="597" spans="1:14" hidden="1" x14ac:dyDescent="0.25">
      <c r="B597" s="7">
        <v>2020</v>
      </c>
      <c r="C597" s="92">
        <v>4</v>
      </c>
      <c r="D597" s="4">
        <f t="shared" si="29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30"/>
        <v>43922</v>
      </c>
    </row>
    <row r="598" spans="1:14" hidden="1" x14ac:dyDescent="0.25">
      <c r="B598" s="7">
        <v>2020</v>
      </c>
      <c r="C598" s="92">
        <v>5</v>
      </c>
      <c r="D598" s="4">
        <f t="shared" si="29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30"/>
        <v>43952</v>
      </c>
    </row>
    <row r="599" spans="1:14" hidden="1" x14ac:dyDescent="0.25">
      <c r="B599" s="7">
        <v>2020</v>
      </c>
      <c r="C599" s="92">
        <v>6</v>
      </c>
      <c r="D599" s="4">
        <f t="shared" si="29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6">
        <v>9</v>
      </c>
      <c r="D602" s="22">
        <f t="shared" si="29"/>
        <v>44075</v>
      </c>
      <c r="E602" s="95"/>
      <c r="F602" s="95"/>
      <c r="G602" s="95"/>
      <c r="H602" s="95"/>
      <c r="I602" s="95"/>
      <c r="J602" s="95"/>
      <c r="K602" s="95"/>
      <c r="L602" s="95"/>
      <c r="M602" s="26"/>
      <c r="N602" s="64">
        <f t="shared" si="30"/>
        <v>44075</v>
      </c>
    </row>
    <row r="603" spans="1:14" x14ac:dyDescent="0.25">
      <c r="A603" t="s">
        <v>27</v>
      </c>
      <c r="B603" s="102" t="s">
        <v>25</v>
      </c>
      <c r="C603" s="103"/>
      <c r="D603" s="103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4" t="s">
        <v>26</v>
      </c>
      <c r="C604" s="105"/>
      <c r="D604" s="105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R14" sqref="R14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4" t="s">
        <v>69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2" x14ac:dyDescent="0.25">
      <c r="A2" s="125" t="s">
        <v>73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2" x14ac:dyDescent="0.25">
      <c r="A3" s="74"/>
      <c r="B3" s="74"/>
      <c r="C3" s="128" t="s">
        <v>76</v>
      </c>
      <c r="D3" s="128"/>
      <c r="E3" s="129" t="s">
        <v>78</v>
      </c>
      <c r="F3" s="129"/>
      <c r="G3" s="74"/>
      <c r="H3" s="74"/>
      <c r="I3" s="74"/>
      <c r="J3" s="74"/>
      <c r="L3" s="75"/>
    </row>
    <row r="5" spans="1:12" ht="18.75" customHeight="1" x14ac:dyDescent="0.25">
      <c r="B5" s="118" t="s">
        <v>74</v>
      </c>
      <c r="C5" s="119"/>
      <c r="D5" s="119"/>
      <c r="E5" s="119"/>
      <c r="F5" s="119"/>
      <c r="G5" s="119"/>
      <c r="H5" s="119"/>
      <c r="I5" s="119"/>
      <c r="J5" s="120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6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7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6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7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6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7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6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7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6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7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6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7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6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7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21" t="s">
        <v>75</v>
      </c>
      <c r="C24" s="122"/>
      <c r="D24" s="122"/>
      <c r="E24" s="122"/>
      <c r="F24" s="122"/>
      <c r="G24" s="122"/>
      <c r="H24" s="122"/>
      <c r="I24" s="122"/>
      <c r="J24" s="123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2.73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2.34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2.21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2.76</v>
      </c>
      <c r="H32" s="87">
        <f>AREA9!K604</f>
        <v>2.57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2.76</v>
      </c>
      <c r="H33" s="88">
        <f t="shared" si="1"/>
        <v>2.57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3" workbookViewId="0">
      <selection activeCell="A584" sqref="A584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9" t="s">
        <v>36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ht="15.75" thickBot="1" x14ac:dyDescent="0.3">
      <c r="B582" s="7">
        <v>2019</v>
      </c>
      <c r="C582" s="92">
        <v>1</v>
      </c>
      <c r="D582" s="4">
        <f t="shared" si="27"/>
        <v>43466</v>
      </c>
      <c r="E582" s="93">
        <v>1.55</v>
      </c>
      <c r="F582" s="93">
        <v>1.54</v>
      </c>
      <c r="G582" s="93">
        <v>1.84</v>
      </c>
      <c r="H582" s="93">
        <v>2.0499999999999998</v>
      </c>
      <c r="I582" s="93">
        <v>1.3</v>
      </c>
      <c r="J582" s="93">
        <v>0.64</v>
      </c>
      <c r="K582" s="93">
        <v>0.53</v>
      </c>
      <c r="L582" s="93">
        <v>0.32</v>
      </c>
      <c r="M582" s="94">
        <v>0.27</v>
      </c>
      <c r="N582" s="64">
        <f t="shared" si="20"/>
        <v>43466</v>
      </c>
    </row>
    <row r="583" spans="2:14" ht="15.75" thickBot="1" x14ac:dyDescent="0.3">
      <c r="B583" s="7">
        <v>2019</v>
      </c>
      <c r="C583" s="92">
        <v>2</v>
      </c>
      <c r="D583" s="4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5">
        <v>0.49</v>
      </c>
      <c r="N583" s="64">
        <f t="shared" si="20"/>
        <v>43497</v>
      </c>
    </row>
    <row r="584" spans="2:14" hidden="1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hidden="1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hidden="1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hidden="1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hidden="1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hidden="1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hidden="1" x14ac:dyDescent="0.25">
      <c r="B596" s="7">
        <v>2020</v>
      </c>
      <c r="C596" s="92">
        <v>3</v>
      </c>
      <c r="D596" s="4">
        <f t="shared" si="27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8"/>
        <v>43891</v>
      </c>
    </row>
    <row r="597" spans="1:14" hidden="1" x14ac:dyDescent="0.25">
      <c r="B597" s="7">
        <v>2020</v>
      </c>
      <c r="C597" s="92">
        <v>4</v>
      </c>
      <c r="D597" s="4">
        <f t="shared" si="27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8"/>
        <v>43922</v>
      </c>
    </row>
    <row r="598" spans="1:14" hidden="1" x14ac:dyDescent="0.25">
      <c r="B598" s="7">
        <v>2020</v>
      </c>
      <c r="C598" s="92">
        <v>5</v>
      </c>
      <c r="D598" s="4">
        <f t="shared" si="27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8"/>
        <v>43952</v>
      </c>
    </row>
    <row r="599" spans="1:14" hidden="1" x14ac:dyDescent="0.25">
      <c r="B599" s="7">
        <v>2020</v>
      </c>
      <c r="C599" s="92">
        <v>6</v>
      </c>
      <c r="D599" s="4">
        <f t="shared" si="27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6">
        <v>9</v>
      </c>
      <c r="D602" s="22">
        <f t="shared" si="27"/>
        <v>44075</v>
      </c>
      <c r="E602" s="95"/>
      <c r="F602" s="95"/>
      <c r="G602" s="95"/>
      <c r="H602" s="95"/>
      <c r="I602" s="95"/>
      <c r="J602" s="95"/>
      <c r="K602" s="95"/>
      <c r="L602" s="95"/>
      <c r="M602" s="26"/>
      <c r="N602" s="64">
        <f t="shared" si="28"/>
        <v>44075</v>
      </c>
    </row>
    <row r="603" spans="1:14" x14ac:dyDescent="0.25">
      <c r="A603" t="s">
        <v>28</v>
      </c>
      <c r="B603" s="102" t="s">
        <v>25</v>
      </c>
      <c r="C603" s="103"/>
      <c r="D603" s="103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4" t="s">
        <v>26</v>
      </c>
      <c r="C604" s="105"/>
      <c r="D604" s="105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4" workbookViewId="0">
      <selection activeCell="A584" sqref="A584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37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ht="15.75" thickBot="1" x14ac:dyDescent="0.3">
      <c r="B582" s="7">
        <v>2019</v>
      </c>
      <c r="C582" s="92">
        <v>1</v>
      </c>
      <c r="D582" s="4">
        <f t="shared" si="23"/>
        <v>43466</v>
      </c>
      <c r="E582" s="93">
        <v>1.63</v>
      </c>
      <c r="F582" s="93">
        <v>1.35</v>
      </c>
      <c r="G582" s="93">
        <v>2.08</v>
      </c>
      <c r="H582" s="93">
        <v>2.58</v>
      </c>
      <c r="I582" s="93">
        <v>1.84</v>
      </c>
      <c r="J582" s="93">
        <v>0.84</v>
      </c>
      <c r="K582" s="93">
        <v>0.38</v>
      </c>
      <c r="L582" s="93">
        <v>0.15</v>
      </c>
      <c r="M582" s="94">
        <v>0.26</v>
      </c>
      <c r="N582" s="64">
        <f t="shared" si="20"/>
        <v>43466</v>
      </c>
    </row>
    <row r="583" spans="2:14" ht="15.75" thickBot="1" x14ac:dyDescent="0.3">
      <c r="B583" s="97">
        <v>2019</v>
      </c>
      <c r="C583" s="92">
        <v>2</v>
      </c>
      <c r="D583" s="4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5">
        <v>0.78</v>
      </c>
      <c r="N583" s="64">
        <f t="shared" si="20"/>
        <v>43497</v>
      </c>
    </row>
    <row r="584" spans="2:14" hidden="1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hidden="1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hidden="1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hidden="1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hidden="1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hidden="1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hidden="1" x14ac:dyDescent="0.25">
      <c r="B596" s="7">
        <v>2020</v>
      </c>
      <c r="C596" s="92">
        <v>3</v>
      </c>
      <c r="D596" s="4">
        <f t="shared" si="23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4"/>
        <v>43891</v>
      </c>
    </row>
    <row r="597" spans="1:14" hidden="1" x14ac:dyDescent="0.25">
      <c r="B597" s="7">
        <v>2020</v>
      </c>
      <c r="C597" s="92">
        <v>4</v>
      </c>
      <c r="D597" s="4">
        <f t="shared" si="23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4"/>
        <v>43922</v>
      </c>
    </row>
    <row r="598" spans="1:14" hidden="1" x14ac:dyDescent="0.25">
      <c r="B598" s="7">
        <v>2020</v>
      </c>
      <c r="C598" s="92">
        <v>5</v>
      </c>
      <c r="D598" s="4">
        <f t="shared" si="23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4"/>
        <v>43952</v>
      </c>
    </row>
    <row r="599" spans="1:14" hidden="1" x14ac:dyDescent="0.25">
      <c r="B599" s="7">
        <v>2020</v>
      </c>
      <c r="C599" s="92">
        <v>6</v>
      </c>
      <c r="D599" s="4">
        <f t="shared" si="23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6">
        <v>9</v>
      </c>
      <c r="D602" s="22">
        <f t="shared" si="23"/>
        <v>44075</v>
      </c>
      <c r="E602" s="95"/>
      <c r="F602" s="95"/>
      <c r="G602" s="95"/>
      <c r="H602" s="95"/>
      <c r="I602" s="95"/>
      <c r="J602" s="95"/>
      <c r="K602" s="95"/>
      <c r="L602" s="95"/>
      <c r="M602" s="26"/>
      <c r="N602" s="64">
        <f t="shared" si="24"/>
        <v>44075</v>
      </c>
    </row>
    <row r="603" spans="1:14" x14ac:dyDescent="0.25">
      <c r="A603" t="s">
        <v>29</v>
      </c>
      <c r="B603" s="102" t="s">
        <v>25</v>
      </c>
      <c r="C603" s="103"/>
      <c r="D603" s="103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4" t="s">
        <v>26</v>
      </c>
      <c r="C604" s="105"/>
      <c r="D604" s="105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2.73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7" workbookViewId="0">
      <selection activeCell="F620" sqref="F620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1.24</v>
      </c>
      <c r="F582" s="5">
        <v>1.22</v>
      </c>
      <c r="G582" s="5">
        <v>1.49</v>
      </c>
      <c r="H582" s="5">
        <v>1.82</v>
      </c>
      <c r="I582" s="5">
        <v>1.04</v>
      </c>
      <c r="J582" s="5">
        <v>0.19</v>
      </c>
      <c r="K582" s="5">
        <v>-0.22</v>
      </c>
      <c r="L582" s="5">
        <v>-0.56000000000000005</v>
      </c>
      <c r="M582" s="5">
        <v>-0.08</v>
      </c>
      <c r="N582" s="64">
        <f t="shared" si="26"/>
        <v>43466</v>
      </c>
    </row>
    <row r="583" spans="2:14" ht="15.75" thickBot="1" x14ac:dyDescent="0.3">
      <c r="B583" s="97">
        <v>2019</v>
      </c>
      <c r="C583" s="92">
        <v>2</v>
      </c>
      <c r="D583" s="98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93">
        <v>0.56999999999999995</v>
      </c>
      <c r="N583" s="64">
        <f t="shared" si="26"/>
        <v>43497</v>
      </c>
    </row>
    <row r="584" spans="2:14" hidden="1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hidden="1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hidden="1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hidden="1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hidden="1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hidden="1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hidden="1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6">
        <v>9</v>
      </c>
      <c r="D602" s="22">
        <f t="shared" si="25"/>
        <v>44075</v>
      </c>
      <c r="E602" s="95"/>
      <c r="F602" s="95"/>
      <c r="G602" s="95"/>
      <c r="H602" s="95"/>
      <c r="I602" s="95"/>
      <c r="J602" s="95"/>
      <c r="K602" s="95"/>
      <c r="L602" s="95"/>
      <c r="M602" s="26"/>
      <c r="N602" s="64">
        <f t="shared" si="26"/>
        <v>44075</v>
      </c>
    </row>
    <row r="603" spans="1:14" x14ac:dyDescent="0.25">
      <c r="A603" t="s">
        <v>30</v>
      </c>
      <c r="B603" s="102" t="s">
        <v>25</v>
      </c>
      <c r="C603" s="103"/>
      <c r="D603" s="103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4" t="s">
        <v>26</v>
      </c>
      <c r="C604" s="105"/>
      <c r="D604" s="105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2.34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1" workbookViewId="0">
      <selection activeCell="H627" sqref="H627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0.4</v>
      </c>
      <c r="F582" s="5">
        <v>0.75</v>
      </c>
      <c r="G582" s="5">
        <v>0.71</v>
      </c>
      <c r="H582" s="5">
        <v>0.62</v>
      </c>
      <c r="I582" s="5">
        <v>-0.05</v>
      </c>
      <c r="J582" s="5">
        <v>-0.56999999999999995</v>
      </c>
      <c r="K582" s="5">
        <v>-1.1100000000000001</v>
      </c>
      <c r="L582" s="5">
        <v>-1.69</v>
      </c>
      <c r="M582" s="5">
        <v>-1.51</v>
      </c>
      <c r="N582" s="64">
        <f t="shared" si="20"/>
        <v>43466</v>
      </c>
    </row>
    <row r="583" spans="2:14" ht="15.75" thickBot="1" x14ac:dyDescent="0.3">
      <c r="B583" s="97">
        <v>2019</v>
      </c>
      <c r="C583" s="92">
        <v>2</v>
      </c>
      <c r="D583" s="98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93">
        <v>-0.66</v>
      </c>
      <c r="N583" s="64">
        <f t="shared" si="20"/>
        <v>43497</v>
      </c>
    </row>
    <row r="584" spans="2:14" hidden="1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hidden="1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6">
        <v>9</v>
      </c>
      <c r="D602" s="22">
        <f t="shared" si="26"/>
        <v>44075</v>
      </c>
      <c r="E602" s="95"/>
      <c r="F602" s="95"/>
      <c r="G602" s="95"/>
      <c r="H602" s="95"/>
      <c r="I602" s="95"/>
      <c r="J602" s="95"/>
      <c r="K602" s="95"/>
      <c r="L602" s="95"/>
      <c r="M602" s="26"/>
      <c r="N602" s="64">
        <f t="shared" si="27"/>
        <v>44075</v>
      </c>
    </row>
    <row r="603" spans="1:14" x14ac:dyDescent="0.25">
      <c r="A603" t="s">
        <v>31</v>
      </c>
      <c r="B603" s="102" t="s">
        <v>25</v>
      </c>
      <c r="C603" s="103"/>
      <c r="D603" s="103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4" t="s">
        <v>26</v>
      </c>
      <c r="C604" s="105"/>
      <c r="D604" s="105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1" workbookViewId="0">
      <selection activeCell="K619" sqref="K619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1.1000000000000001</v>
      </c>
      <c r="F582" s="5">
        <v>1.27</v>
      </c>
      <c r="G582" s="5">
        <v>1.4</v>
      </c>
      <c r="H582" s="5">
        <v>1.59</v>
      </c>
      <c r="I582" s="5">
        <v>0.87</v>
      </c>
      <c r="J582" s="5">
        <v>0.22</v>
      </c>
      <c r="K582" s="5">
        <v>-0.35</v>
      </c>
      <c r="L582" s="5">
        <v>-0.59</v>
      </c>
      <c r="M582" s="5">
        <v>-0.18</v>
      </c>
      <c r="N582" s="64">
        <f t="shared" si="20"/>
        <v>43466</v>
      </c>
    </row>
    <row r="583" spans="2:14" ht="15.75" thickBot="1" x14ac:dyDescent="0.3">
      <c r="B583" s="97">
        <v>2019</v>
      </c>
      <c r="C583" s="92">
        <v>2</v>
      </c>
      <c r="D583" s="98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93">
        <v>0.46</v>
      </c>
      <c r="N583" s="64">
        <f t="shared" si="20"/>
        <v>43497</v>
      </c>
    </row>
    <row r="584" spans="2:14" hidden="1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hidden="1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6">
        <v>9</v>
      </c>
      <c r="D602" s="22">
        <f t="shared" si="26"/>
        <v>44075</v>
      </c>
      <c r="E602" s="95"/>
      <c r="F602" s="95"/>
      <c r="G602" s="95"/>
      <c r="H602" s="95"/>
      <c r="I602" s="95"/>
      <c r="J602" s="95"/>
      <c r="K602" s="95"/>
      <c r="L602" s="95"/>
      <c r="M602" s="26"/>
      <c r="N602" s="64">
        <f t="shared" si="27"/>
        <v>44075</v>
      </c>
    </row>
    <row r="603" spans="1:14" x14ac:dyDescent="0.25">
      <c r="A603" t="s">
        <v>32</v>
      </c>
      <c r="B603" s="102" t="s">
        <v>25</v>
      </c>
      <c r="C603" s="103"/>
      <c r="D603" s="103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4" t="s">
        <v>26</v>
      </c>
      <c r="C604" s="105"/>
      <c r="D604" s="105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2.21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81" workbookViewId="0">
      <selection activeCell="A584" sqref="A584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1.74</v>
      </c>
      <c r="F582" s="5">
        <v>1.88</v>
      </c>
      <c r="G582" s="5">
        <v>2.0299999999999998</v>
      </c>
      <c r="H582" s="5">
        <v>2.2999999999999998</v>
      </c>
      <c r="I582" s="5">
        <v>1.65</v>
      </c>
      <c r="J582" s="5">
        <v>1</v>
      </c>
      <c r="K582" s="5">
        <v>0.91</v>
      </c>
      <c r="L582" s="5">
        <v>0.31</v>
      </c>
      <c r="M582" s="5">
        <v>0.52</v>
      </c>
      <c r="N582" s="64">
        <f t="shared" si="20"/>
        <v>43466</v>
      </c>
    </row>
    <row r="583" spans="2:14" ht="15.75" thickBot="1" x14ac:dyDescent="0.3">
      <c r="B583" s="97">
        <v>2019</v>
      </c>
      <c r="C583" s="92">
        <v>2</v>
      </c>
      <c r="D583" s="98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93">
        <v>0.91</v>
      </c>
      <c r="N583" s="64">
        <f t="shared" si="20"/>
        <v>43497</v>
      </c>
    </row>
    <row r="584" spans="2:14" hidden="1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hidden="1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6">
        <v>9</v>
      </c>
      <c r="D602" s="22">
        <f t="shared" si="26"/>
        <v>44075</v>
      </c>
      <c r="E602" s="95"/>
      <c r="F602" s="95"/>
      <c r="G602" s="95"/>
      <c r="H602" s="95"/>
      <c r="I602" s="95"/>
      <c r="J602" s="95"/>
      <c r="K602" s="95"/>
      <c r="L602" s="95"/>
      <c r="M602" s="26"/>
      <c r="N602" s="64">
        <f t="shared" si="27"/>
        <v>44075</v>
      </c>
    </row>
    <row r="603" spans="1:14" x14ac:dyDescent="0.25">
      <c r="A603" t="s">
        <v>33</v>
      </c>
      <c r="B603" s="102" t="s">
        <v>25</v>
      </c>
      <c r="C603" s="103"/>
      <c r="D603" s="103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4" t="s">
        <v>26</v>
      </c>
      <c r="C604" s="105"/>
      <c r="D604" s="105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2.76</v>
      </c>
      <c r="K604" s="65">
        <f t="shared" si="29"/>
        <v>2.57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0" workbookViewId="0">
      <selection activeCell="I629" sqref="I629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1.62</v>
      </c>
      <c r="F582" s="5">
        <v>1.67</v>
      </c>
      <c r="G582" s="5">
        <v>1.91</v>
      </c>
      <c r="H582" s="5">
        <v>2.19</v>
      </c>
      <c r="I582" s="5">
        <v>1.46</v>
      </c>
      <c r="J582" s="5">
        <v>0.69</v>
      </c>
      <c r="K582" s="5">
        <v>0.38</v>
      </c>
      <c r="L582" s="5">
        <v>-0.06</v>
      </c>
      <c r="M582" s="5">
        <v>0.17</v>
      </c>
      <c r="N582" s="64">
        <f t="shared" si="20"/>
        <v>43466</v>
      </c>
    </row>
    <row r="583" spans="2:14" ht="15.75" thickBot="1" x14ac:dyDescent="0.3">
      <c r="B583" s="97">
        <v>2019</v>
      </c>
      <c r="C583" s="92">
        <v>2</v>
      </c>
      <c r="D583" s="98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93">
        <v>0.62</v>
      </c>
      <c r="N583" s="64">
        <f t="shared" si="20"/>
        <v>43497</v>
      </c>
    </row>
    <row r="584" spans="2:14" hidden="1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hidden="1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6">
        <v>9</v>
      </c>
      <c r="D602" s="22">
        <f t="shared" si="25"/>
        <v>44075</v>
      </c>
      <c r="E602" s="95"/>
      <c r="F602" s="95"/>
      <c r="G602" s="95"/>
      <c r="H602" s="95"/>
      <c r="I602" s="95"/>
      <c r="J602" s="95"/>
      <c r="K602" s="95"/>
      <c r="L602" s="95"/>
      <c r="M602" s="26"/>
      <c r="N602" s="64">
        <f t="shared" si="26"/>
        <v>44075</v>
      </c>
    </row>
    <row r="603" spans="1:14" x14ac:dyDescent="0.25">
      <c r="A603" t="s">
        <v>34</v>
      </c>
      <c r="B603" s="102" t="s">
        <v>25</v>
      </c>
      <c r="C603" s="103"/>
      <c r="D603" s="103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4" t="s">
        <v>26</v>
      </c>
      <c r="C604" s="105"/>
      <c r="D604" s="105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2.52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N15" sqref="N15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2019</v>
      </c>
    </row>
    <row r="2" spans="1:10" ht="17.25" customHeight="1" x14ac:dyDescent="0.25">
      <c r="A2" s="28" t="s">
        <v>20</v>
      </c>
      <c r="B2" s="34">
        <v>2</v>
      </c>
    </row>
    <row r="3" spans="1:10" ht="17.25" hidden="1" customHeight="1" x14ac:dyDescent="0.25">
      <c r="A3" s="30" t="s">
        <v>0</v>
      </c>
      <c r="B3" s="31">
        <f>DATE(B1,B2,1)</f>
        <v>43497</v>
      </c>
    </row>
    <row r="4" spans="1:10" ht="18.75" customHeight="1" x14ac:dyDescent="0.25">
      <c r="B4" s="31"/>
    </row>
    <row r="5" spans="1:10" ht="17.25" customHeight="1" x14ac:dyDescent="0.25">
      <c r="A5" s="32"/>
      <c r="B5" s="115" t="s">
        <v>24</v>
      </c>
      <c r="C5" s="116"/>
      <c r="D5" s="116"/>
      <c r="E5" s="116"/>
      <c r="F5" s="116"/>
      <c r="G5" s="116"/>
      <c r="H5" s="116"/>
      <c r="I5" s="116"/>
      <c r="J5" s="117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0.85</v>
      </c>
      <c r="C7" s="41">
        <f>VLOOKUP(B3,AREA1!$D$3:$M$1090,3,FALSE)</f>
        <v>2.02</v>
      </c>
      <c r="D7" s="41">
        <f>VLOOKUP(B3,AREA1!$D$3:$M$1090,4,FALSE)</f>
        <v>2.13</v>
      </c>
      <c r="E7" s="41">
        <f>VLOOKUP(B3,AREA1!$D$3:$M$1090,5,FALSE)</f>
        <v>2.2599999999999998</v>
      </c>
      <c r="F7" s="41">
        <f>VLOOKUP(B3,AREA1!$D$3:$M$1090,6,FALSE)</f>
        <v>1.9</v>
      </c>
      <c r="G7" s="41">
        <f>VLOOKUP(B3,AREA1!$D$3:$M$1090,7,FALSE)</f>
        <v>1.38</v>
      </c>
      <c r="H7" s="41">
        <f>VLOOKUP(B3,AREA1!$D$3:$M$1090,8,FALSE)</f>
        <v>1.01</v>
      </c>
      <c r="I7" s="41">
        <f>VLOOKUP(B3,AREA1!$D$3:$M$1090,9,FALSE)</f>
        <v>0.16</v>
      </c>
      <c r="J7" s="41">
        <f>VLOOKUP(B3,AREA1!$D$3:$M$1090,10,FALSE)</f>
        <v>0.57999999999999996</v>
      </c>
    </row>
    <row r="8" spans="1:10" ht="17.25" customHeight="1" x14ac:dyDescent="0.25">
      <c r="A8" s="33" t="s">
        <v>13</v>
      </c>
      <c r="B8" s="42">
        <f>VLOOKUP(B3,AREA2!$D$3:$M$1090,2,FALSE)</f>
        <v>0.86</v>
      </c>
      <c r="C8" s="42">
        <f>VLOOKUP(B3,AREA2!$D$3:$M$1090,3,FALSE)</f>
        <v>1.7</v>
      </c>
      <c r="D8" s="42">
        <f>VLOOKUP(B3,AREA2!$D$3:$M$1090,4,FALSE)</f>
        <v>1.83</v>
      </c>
      <c r="E8" s="42">
        <f>VLOOKUP(B3,AREA2!$D$3:$M$1090,5,FALSE)</f>
        <v>1.84</v>
      </c>
      <c r="F8" s="42">
        <f>VLOOKUP(B3,AREA2!$D$3:$M$1090,6,FALSE)</f>
        <v>1.61</v>
      </c>
      <c r="G8" s="42">
        <f>VLOOKUP(B3,AREA2!$D$3:$M$1090,7,FALSE)</f>
        <v>1.07</v>
      </c>
      <c r="H8" s="42">
        <f>VLOOKUP(B3,AREA2!$D$3:$M$1090,8,FALSE)</f>
        <v>0.84</v>
      </c>
      <c r="I8" s="42">
        <f>VLOOKUP(B3,AREA2!$D$3:$M$1090,9,FALSE)</f>
        <v>0.15</v>
      </c>
      <c r="J8" s="42">
        <f>VLOOKUP(B3,AREA2!$D$3:$M$1090,10,FALSE)</f>
        <v>0.49</v>
      </c>
    </row>
    <row r="9" spans="1:10" ht="17.25" customHeight="1" x14ac:dyDescent="0.25">
      <c r="A9" s="33" t="s">
        <v>14</v>
      </c>
      <c r="B9" s="42">
        <f>VLOOKUP(B3,AREA3!$D$3:$M$1090,2,FALSE)</f>
        <v>1.47</v>
      </c>
      <c r="C9" s="42">
        <f>VLOOKUP(B3,AREA3!$D$3:$M$1090,3,FALSE)</f>
        <v>1.82</v>
      </c>
      <c r="D9" s="42">
        <f>VLOOKUP(B3,AREA3!$D$3:$M$1090,4,FALSE)</f>
        <v>2.27</v>
      </c>
      <c r="E9" s="42">
        <f>VLOOKUP(B3,AREA3!$D$3:$M$1090,5,FALSE)</f>
        <v>2.34</v>
      </c>
      <c r="F9" s="42">
        <f>VLOOKUP(B3,AREA3!$D$3:$M$1090,6,FALSE)</f>
        <v>2.37</v>
      </c>
      <c r="G9" s="42">
        <f>VLOOKUP(B3,AREA3!$D$3:$M$1090,7,FALSE)</f>
        <v>1.41</v>
      </c>
      <c r="H9" s="42">
        <f>VLOOKUP(B3,AREA3!$D$3:$M$1090,8,FALSE)</f>
        <v>0.95</v>
      </c>
      <c r="I9" s="42">
        <f>VLOOKUP(B3,AREA3!$D$3:$M$1090,9,FALSE)</f>
        <v>0.28000000000000003</v>
      </c>
      <c r="J9" s="42">
        <f>VLOOKUP(B3,AREA3!$D$3:$M$1090,10,FALSE)</f>
        <v>0.78</v>
      </c>
    </row>
    <row r="10" spans="1:10" ht="17.25" customHeight="1" x14ac:dyDescent="0.25">
      <c r="A10" s="33" t="s">
        <v>15</v>
      </c>
      <c r="B10" s="42">
        <f>VLOOKUP(B3,AREA6!$D$3:$M$1090,2,FALSE)</f>
        <v>1.9</v>
      </c>
      <c r="C10" s="42">
        <f>VLOOKUP(B3,AREA6!$D$3:$M$1090,3,FALSE)</f>
        <v>1.9</v>
      </c>
      <c r="D10" s="42">
        <f>VLOOKUP(B3,AREA6!$D$3:$M$1090,4,FALSE)</f>
        <v>1.91</v>
      </c>
      <c r="E10" s="42">
        <f>VLOOKUP(B3,AREA6!$D$3:$M$1090,5,FALSE)</f>
        <v>2.12</v>
      </c>
      <c r="F10" s="42">
        <f>VLOOKUP(B3,AREA6!$D$3:$M$1090,6,FALSE)</f>
        <v>1.92</v>
      </c>
      <c r="G10" s="42">
        <f>VLOOKUP(B3,AREA6!$D$3:$M$1090,7,FALSE)</f>
        <v>0.99</v>
      </c>
      <c r="H10" s="42">
        <f>VLOOKUP(B3,AREA6!$D$3:$M$1090,8,FALSE)</f>
        <v>0.54</v>
      </c>
      <c r="I10" s="42">
        <f>VLOOKUP(B3,AREA6!$D$3:$M$1090,9,FALSE)</f>
        <v>-0.1</v>
      </c>
      <c r="J10" s="42">
        <f>VLOOKUP(B3,AREA6!$D$3:$M$1090,10,FALSE)</f>
        <v>0.56999999999999995</v>
      </c>
    </row>
    <row r="11" spans="1:10" ht="17.25" customHeight="1" x14ac:dyDescent="0.25">
      <c r="A11" s="33" t="s">
        <v>16</v>
      </c>
      <c r="B11" s="42">
        <f>VLOOKUP(B3,AREA7!$D$3:$M$1090,2,FALSE)</f>
        <v>2.2999999999999998</v>
      </c>
      <c r="C11" s="42">
        <f>VLOOKUP(B3,AREA7!$D$3:$M$1090,3,FALSE)</f>
        <v>1.77</v>
      </c>
      <c r="D11" s="42">
        <f>VLOOKUP(B3,AREA7!$D$3:$M$1090,4,FALSE)</f>
        <v>1.56</v>
      </c>
      <c r="E11" s="42">
        <f>VLOOKUP(B3,AREA7!$D$3:$M$1090,5,FALSE)</f>
        <v>1.55</v>
      </c>
      <c r="F11" s="42">
        <f>VLOOKUP(B3,AREA7!$D$3:$M$1090,6,FALSE)</f>
        <v>1.1299999999999999</v>
      </c>
      <c r="G11" s="42">
        <f>VLOOKUP(B3,AREA7!$D$3:$M$1090,7,FALSE)</f>
        <v>0.56999999999999995</v>
      </c>
      <c r="H11" s="42">
        <f>VLOOKUP(B3,AREA7!$D$3:$M$1090,8,FALSE)</f>
        <v>-0.11</v>
      </c>
      <c r="I11" s="42">
        <f>VLOOKUP(B3,AREA7!$D$3:$M$1090,9,FALSE)</f>
        <v>-0.87</v>
      </c>
      <c r="J11" s="42">
        <f>VLOOKUP(B3,AREA7!$D$3:$M$1090,10,FALSE)</f>
        <v>-0.66</v>
      </c>
    </row>
    <row r="12" spans="1:10" ht="17.25" customHeight="1" x14ac:dyDescent="0.25">
      <c r="A12" s="33" t="s">
        <v>17</v>
      </c>
      <c r="B12" s="42">
        <f>VLOOKUP(B3,AREA8!$D$3:$M$1090,2,FALSE)</f>
        <v>2.11</v>
      </c>
      <c r="C12" s="42">
        <f>VLOOKUP(B3,AREA8!$D$3:$M$1090,3,FALSE)</f>
        <v>1.91</v>
      </c>
      <c r="D12" s="42">
        <f>VLOOKUP(B3,AREA8!$D$3:$M$1090,4,FALSE)</f>
        <v>1.93</v>
      </c>
      <c r="E12" s="42">
        <f>VLOOKUP(B3,AREA8!$D$3:$M$1090,5,FALSE)</f>
        <v>2.0099999999999998</v>
      </c>
      <c r="F12" s="42">
        <f>VLOOKUP(B3,AREA8!$D$3:$M$1090,6,FALSE)</f>
        <v>1.66</v>
      </c>
      <c r="G12" s="42">
        <f>VLOOKUP(B3,AREA8!$D$3:$M$1090,7,FALSE)</f>
        <v>1.04</v>
      </c>
      <c r="H12" s="42">
        <f>VLOOKUP(B3,AREA8!$D$3:$M$1090,8,FALSE)</f>
        <v>0.44</v>
      </c>
      <c r="I12" s="42">
        <f>VLOOKUP(B3,AREA8!$D$3:$M$1090,9,FALSE)</f>
        <v>-0.1</v>
      </c>
      <c r="J12" s="42">
        <f>VLOOKUP(B3,AREA8!$D$3:$M$1090,10,FALSE)</f>
        <v>0.46</v>
      </c>
    </row>
    <row r="13" spans="1:10" ht="17.25" customHeight="1" x14ac:dyDescent="0.25">
      <c r="A13" s="33" t="s">
        <v>18</v>
      </c>
      <c r="B13" s="42">
        <f>VLOOKUP(B3,AREA9!$D$3:$M$1090,2,FALSE)</f>
        <v>1.26</v>
      </c>
      <c r="C13" s="42">
        <f>VLOOKUP(B3,AREA9!$D$3:$M$1090,3,FALSE)</f>
        <v>2.12</v>
      </c>
      <c r="D13" s="42">
        <f>VLOOKUP(B3,AREA9!$D$3:$M$1090,4,FALSE)</f>
        <v>2.12</v>
      </c>
      <c r="E13" s="42">
        <f>VLOOKUP(B3,AREA9!$D$3:$M$1090,5,FALSE)</f>
        <v>2.2599999999999998</v>
      </c>
      <c r="F13" s="42">
        <f>VLOOKUP(B3,AREA9!$D$3:$M$1090,6,FALSE)</f>
        <v>1.94</v>
      </c>
      <c r="G13" s="42">
        <f>VLOOKUP(B3,AREA9!$D$3:$M$1090,7,FALSE)</f>
        <v>1.42</v>
      </c>
      <c r="H13" s="42">
        <f>VLOOKUP(B3,AREA9!$D$3:$M$1090,8,FALSE)</f>
        <v>1.28</v>
      </c>
      <c r="I13" s="42">
        <f>VLOOKUP(B3,AREA9!$D$3:$M$1090,9,FALSE)</f>
        <v>0.36</v>
      </c>
      <c r="J13" s="42">
        <f>VLOOKUP(B3,AREA9!$D$3:$M$1090,10,FALSE)</f>
        <v>0.91</v>
      </c>
    </row>
    <row r="14" spans="1:10" ht="17.25" customHeight="1" x14ac:dyDescent="0.25">
      <c r="A14" s="33" t="s">
        <v>11</v>
      </c>
      <c r="B14" s="42">
        <f>VLOOKUP(B3,CYPRUS!$D$3:$M$1090,2,FALSE)</f>
        <v>1.54</v>
      </c>
      <c r="C14" s="42">
        <f>VLOOKUP(B3,CYPRUS!$D$3:$M$1090,3,FALSE)</f>
        <v>2.0099999999999998</v>
      </c>
      <c r="D14" s="42">
        <f>VLOOKUP(B3,CYPRUS!$D$3:$M$1090,4,FALSE)</f>
        <v>2.1</v>
      </c>
      <c r="E14" s="42">
        <f>VLOOKUP(B3,CYPRUS!$D$3:$M$1090,5,FALSE)</f>
        <v>2.21</v>
      </c>
      <c r="F14" s="42">
        <f>VLOOKUP(B3,CYPRUS!$D$3:$M$1090,6,FALSE)</f>
        <v>1.94</v>
      </c>
      <c r="G14" s="42">
        <f>VLOOKUP(B3,CYPRUS!$D$3:$M$1090,7,FALSE)</f>
        <v>1.27</v>
      </c>
      <c r="H14" s="42">
        <f>VLOOKUP(B3,CYPRUS!$D$3:$M$1090,8,FALSE)</f>
        <v>0.9</v>
      </c>
      <c r="I14" s="42">
        <f>VLOOKUP(B3,CYPRUS!$D$3:$M$1090,9,FALSE)</f>
        <v>0.08</v>
      </c>
      <c r="J14" s="42">
        <f>VLOOKUP(B3,CYPRUS!$D$3:$M$1090,10,FALSE)</f>
        <v>0.62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10" t="s">
        <v>66</v>
      </c>
      <c r="C22" s="110"/>
      <c r="D22" s="45"/>
      <c r="E22" s="51"/>
    </row>
    <row r="23" spans="1:5" x14ac:dyDescent="0.25">
      <c r="A23" s="55" t="s">
        <v>51</v>
      </c>
      <c r="B23" s="111" t="s">
        <v>47</v>
      </c>
      <c r="C23" s="109"/>
      <c r="D23" s="40"/>
      <c r="E23" s="51"/>
    </row>
    <row r="24" spans="1:5" x14ac:dyDescent="0.25">
      <c r="A24" s="55" t="s">
        <v>50</v>
      </c>
      <c r="B24" s="109" t="s">
        <v>45</v>
      </c>
      <c r="C24" s="109"/>
      <c r="D24" s="29"/>
      <c r="E24" s="51"/>
    </row>
    <row r="25" spans="1:5" x14ac:dyDescent="0.25">
      <c r="A25" s="55" t="s">
        <v>49</v>
      </c>
      <c r="B25" s="109" t="s">
        <v>44</v>
      </c>
      <c r="C25" s="109"/>
      <c r="D25" s="39"/>
      <c r="E25" s="51"/>
    </row>
    <row r="26" spans="1:5" x14ac:dyDescent="0.25">
      <c r="A26" s="56" t="s">
        <v>48</v>
      </c>
      <c r="B26" s="109" t="s">
        <v>43</v>
      </c>
      <c r="C26" s="109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3" t="s">
        <v>67</v>
      </c>
      <c r="B30" s="114"/>
      <c r="C30" s="114"/>
      <c r="D30" s="50"/>
      <c r="E30" s="51"/>
    </row>
    <row r="31" spans="1:5" x14ac:dyDescent="0.25">
      <c r="A31" s="54" t="s">
        <v>65</v>
      </c>
      <c r="B31" s="110" t="s">
        <v>66</v>
      </c>
      <c r="C31" s="110"/>
      <c r="D31" s="46"/>
      <c r="E31" s="51"/>
    </row>
    <row r="32" spans="1:5" x14ac:dyDescent="0.25">
      <c r="A32" s="55" t="s">
        <v>52</v>
      </c>
      <c r="B32" s="111" t="s">
        <v>68</v>
      </c>
      <c r="C32" s="112"/>
      <c r="D32" s="43"/>
      <c r="E32" s="51"/>
    </row>
    <row r="33" spans="1:5" x14ac:dyDescent="0.25">
      <c r="A33" s="55" t="s">
        <v>53</v>
      </c>
      <c r="B33" s="109" t="s">
        <v>61</v>
      </c>
      <c r="C33" s="112"/>
      <c r="D33" s="43"/>
      <c r="E33" s="51"/>
    </row>
    <row r="34" spans="1:5" x14ac:dyDescent="0.25">
      <c r="A34" s="55" t="s">
        <v>54</v>
      </c>
      <c r="B34" s="111" t="s">
        <v>59</v>
      </c>
      <c r="C34" s="112"/>
      <c r="D34" s="43"/>
      <c r="E34" s="51"/>
    </row>
    <row r="35" spans="1:5" x14ac:dyDescent="0.25">
      <c r="A35" s="56" t="s">
        <v>55</v>
      </c>
      <c r="B35" s="109" t="s">
        <v>60</v>
      </c>
      <c r="C35" s="112"/>
      <c r="D35" s="44"/>
      <c r="E35" s="51"/>
    </row>
    <row r="36" spans="1:5" x14ac:dyDescent="0.25">
      <c r="A36" s="55" t="s">
        <v>58</v>
      </c>
      <c r="B36" s="109" t="s">
        <v>45</v>
      </c>
      <c r="C36" s="109"/>
      <c r="D36" s="50"/>
      <c r="E36" s="51"/>
    </row>
    <row r="37" spans="1:5" x14ac:dyDescent="0.25">
      <c r="A37" s="55" t="s">
        <v>57</v>
      </c>
      <c r="B37" s="109" t="s">
        <v>44</v>
      </c>
      <c r="C37" s="109"/>
      <c r="D37" s="50"/>
      <c r="E37" s="51"/>
    </row>
    <row r="38" spans="1:5" x14ac:dyDescent="0.25">
      <c r="A38" s="56" t="s">
        <v>56</v>
      </c>
      <c r="B38" s="109" t="s">
        <v>62</v>
      </c>
      <c r="C38" s="109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Summary_Oct1970-Feb2019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2020-09-10T11:36:19Z</cp:lastPrinted>
  <dcterms:created xsi:type="dcterms:W3CDTF">2013-04-17T08:47:10Z</dcterms:created>
  <dcterms:modified xsi:type="dcterms:W3CDTF">2020-09-11T09:36:17Z</dcterms:modified>
</cp:coreProperties>
</file>